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1ER.TRIM-2024\"/>
    </mc:Choice>
  </mc:AlternateContent>
  <xr:revisionPtr revIDLastSave="0" documentId="13_ncr:1_{A7C9C122-4DC9-47E2-8307-4FD0475067C7}" xr6:coauthVersionLast="47" xr6:coauthVersionMax="47" xr10:uidLastSave="{00000000-0000-0000-0000-000000000000}"/>
  <bookViews>
    <workbookView xWindow="-108" yWindow="-108" windowWidth="23256" windowHeight="1257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4" l="1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1" i="4"/>
  <c r="E61" i="4"/>
  <c r="C61" i="4"/>
  <c r="D60" i="4"/>
  <c r="G60" i="4" s="1"/>
  <c r="D59" i="4"/>
  <c r="G59" i="4" s="1"/>
  <c r="D58" i="4"/>
  <c r="G58" i="4" s="1"/>
  <c r="D57" i="4"/>
  <c r="G57" i="4" s="1"/>
  <c r="D56" i="4"/>
  <c r="G56" i="4" s="1"/>
  <c r="D55" i="4"/>
  <c r="G55" i="4" s="1"/>
  <c r="D54" i="4"/>
  <c r="G54" i="4" s="1"/>
  <c r="B61" i="4"/>
  <c r="F47" i="4"/>
  <c r="E47" i="4"/>
  <c r="D46" i="4"/>
  <c r="G46" i="4" s="1"/>
  <c r="D45" i="4"/>
  <c r="G45" i="4" s="1"/>
  <c r="D44" i="4"/>
  <c r="G44" i="4" s="1"/>
  <c r="D43" i="4"/>
  <c r="G43" i="4" s="1"/>
  <c r="C47" i="4"/>
  <c r="B47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6" i="4"/>
  <c r="E36" i="4"/>
  <c r="C36" i="4"/>
  <c r="B36" i="4"/>
  <c r="G47" i="4" l="1"/>
  <c r="G61" i="4"/>
  <c r="D47" i="4"/>
  <c r="D61" i="4"/>
  <c r="G36" i="4"/>
  <c r="D36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69" i="6"/>
  <c r="G69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<sst xmlns="http://schemas.openxmlformats.org/spreadsheetml/2006/main" count="248" uniqueCount="170">
  <si>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</si>
  <si>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</si>
  <si>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</si>
  <si>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</si>
  <si>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</si>
  <si>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</si>
  <si>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</si>
  <si>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</si>
  <si>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</si>
  <si>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</si>
  <si>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</si>
  <si>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</si>
  <si>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</si>
  <si>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</si>
  <si>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</si>
  <si>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</si>
  <si>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</si>
  <si>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</si>
  <si>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</si>
  <si>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</si>
  <si>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</si>
  <si>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</si>
  <si>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</si>
  <si>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</si>
  <si>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</si>
  <si>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</si>
  <si>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</si>
  <si>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</si>
  <si>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</si>
  <si>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</si>
  <si>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</si>
  <si>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</si>
  <si>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</si>
  <si>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</si>
  <si>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</si>
  <si>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</si>
  <si>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</si>
  <si>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</si>
  <si>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</si>
  <si>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</si>
  <si>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</si>
  <si>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</si>
  <si>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</si>
  <si>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</si>
  <si>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</si>
  <si>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</si>
  <si>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</si>
  <si>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</si>
  <si>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</si>
  <si>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</si>
  <si>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</si>
  <si>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</si>
  <si>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</si>
  <si>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</si>
  <si>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</si>
  <si>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</si>
  <si>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</si>
  <si>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</si>
  <si>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</si>
  <si>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</si>
  <si>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</si>
  <si>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</si>
  <si>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</si>
  <si>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</si>
  <si>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</si>
  <si>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</si>
  <si>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</si>
  <si>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</si>
  <si>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</si>
  <si>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</si>
  <si>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</si>
  <si>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</si>
  <si>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</si>
  <si>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</si>
  <si>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</si>
  <si>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</si>
  <si>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</si>
  <si>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</si>
  <si>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</si>
  <si>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</si>
  <si>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</si>
  <si>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</si>
  <si>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</si>
  <si>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</si>
  <si>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</si>
  <si>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</si>
  <si>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</si>
  <si>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</si>
  <si>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</si>
  <si>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</si>
  <si>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</si>
  <si>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</si>
  <si>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</si>
  <si>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</si>
  <si>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</si>
  <si>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</si>
  <si>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</si>
  <si>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</si>
  <si>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</si>
  <si>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</si>
  <si>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</si>
  <si>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</si>
  <si>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</si>
  <si>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</si>
  <si>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</si>
  <si>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</si>
  <si>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</si>
  <si>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</si>
  <si>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</si>
  <si>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</si>
  <si>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</si>
  <si>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</si>
  <si>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</si>
  <si>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</si>
  <si>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</si>
  <si>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</si>
  <si>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</si>
  <si>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</si>
  <si>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</si>
  <si>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</si>
  <si>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</si>
  <si>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</si>
  <si>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</si>
  <si>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</si>
  <si>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</si>
  <si>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</si>
  <si>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</si>
  <si>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</si>
  <si>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</si>
  <si>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31 de Marzo de 2024</t>
  </si>
  <si>
    <t>Municipio de Salamanca, Guanajuato.
Estado Analítico del Ejercicio del Presupuesto de Egresos
Clasificación Económica (por Tipo de Gasto)
Del 1 de Enero al 31 de Marzo de 2024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</si>
  <si>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</si>
  <si>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</si>
  <si>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</si>
  <si>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</si>
  <si>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</si>
  <si>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</si>
  <si>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</si>
  <si>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</si>
  <si>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</si>
  <si>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</si>
  <si>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</si>
  <si>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</si>
  <si>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</si>
  <si>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</si>
  <si>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</si>
  <si>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</si>
  <si>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</si>
  <si>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</si>
  <si>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</si>
  <si>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</si>
  <si>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</si>
  <si>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</si>
  <si>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</si>
  <si>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</si>
  <si>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31111M260160000 DIR GRAL DE GESTION FINA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</si>
  <si>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</si>
  <si>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</si>
  <si>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</si>
  <si>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</si>
  <si>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31 de Marzo de 2024</t>
  </si>
  <si>
    <t>Municipio de Salamanca, Guanajuato.
Estado Analítico del Ejercicio del Presupuesto de Egresos
Clasificación Administrativa (Poderes)
Del 1 de Enero al 31 de Marzo de 2024</t>
  </si>
  <si>
    <t>Municipio de Salamanca, Guanajuato.
Estado Analítico del Ejercicio del Presupuesto de Egresos
Clasificación Administrativa (Sector Paraestatal)
Del 1 de Enero al 31 de Marzo de 2024</t>
  </si>
  <si>
    <t>Municipio de Salamanca, Guanajuato.
Estado Analítico del Ejercicio del Presupuesto de Egresos
Clasificación Funcional (Finalidad y Función)
Del 1 de Enero al 31 de Marzo de 2024</t>
  </si>
  <si>
    <t>_____________________________________________________</t>
  </si>
  <si>
    <t>________________________________________________</t>
  </si>
  <si>
    <t>C.P. PEDRO ROJAS BUENRROSTRO</t>
  </si>
  <si>
    <t>LIC. ULISES BANDA CORONADO</t>
  </si>
  <si>
    <t>TESORERO MUNICIPAL</t>
  </si>
  <si>
    <t>PRESIDENTE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</si>
</sst>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4" fontId="3" fillId="0" borderId="12" xfId="0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4" fontId="7" fillId="0" borderId="6" xfId="0" applyNumberFormat="1" applyFont="1" applyBorder="1" applyProtection="1">
      <protection locked="0"/>
    </xf>
    <xf numFmtId="0" fontId="0" fillId="0" borderId="0" xfId="0" applyAlignment="1" applyProtection="1">
      <alignment horizontal="left" indent="1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0" fontId="9" fillId="0" borderId="0" xfId="0" applyFont="1"/>
    <xf numFmtId="0" fontId="9" fillId="0" borderId="0" xfId="16" applyFont="1" applyAlignment="1" applyProtection="1">
      <alignment vertical="top"/>
      <protection locked="0"/>
    </xf>
    <xf numFmtId="4" fontId="8" fillId="2" borderId="6" xfId="9" applyNumberFormat="1" applyFont="1" applyFill="1" applyBorder="1" applyAlignment="1">
      <alignment horizontal="center" vertical="center" wrapText="1"/>
    </xf>
    <xf numFmtId="0" fontId="8" fillId="2" borderId="6" xfId="9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4" fontId="8" fillId="0" borderId="10" xfId="0" applyNumberFormat="1" applyFont="1" applyBorder="1" applyProtection="1">
      <protection locked="0"/>
    </xf>
    <xf numFmtId="0" fontId="2" fillId="0" borderId="0" xfId="0" applyFont="1" applyAlignment="1">
      <alignment horizontal="left" indent="1"/>
    </xf>
    <xf numFmtId="4" fontId="2" fillId="0" borderId="12" xfId="0" applyNumberFormat="1" applyFont="1" applyBorder="1" applyProtection="1">
      <protection locked="0"/>
    </xf>
    <xf numFmtId="4" fontId="8" fillId="0" borderId="12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indent="1"/>
    </xf>
    <xf numFmtId="4" fontId="2" fillId="0" borderId="11" xfId="0" applyNumberFormat="1" applyFont="1" applyBorder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4" fontId="8" fillId="0" borderId="11" xfId="0" applyNumberFormat="1" applyFont="1" applyBorder="1" applyProtection="1">
      <protection locked="0"/>
    </xf>
    <xf numFmtId="0" fontId="2" fillId="0" borderId="0" xfId="0" applyFont="1"/>
    <xf numFmtId="0" fontId="2" fillId="0" borderId="5" xfId="0" applyFont="1" applyBorder="1"/>
    <xf numFmtId="0" fontId="2" fillId="0" borderId="2" xfId="9" applyFont="1" applyBorder="1" applyAlignment="1">
      <alignment horizontal="left" vertical="center" indent="1"/>
    </xf>
    <xf numFmtId="4" fontId="2" fillId="0" borderId="10" xfId="9" applyNumberFormat="1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indent="1"/>
      <protection locked="0"/>
    </xf>
    <xf numFmtId="0" fontId="8" fillId="0" borderId="8" xfId="0" applyFont="1" applyBorder="1" applyAlignment="1" applyProtection="1">
      <alignment horizontal="center"/>
      <protection locked="0"/>
    </xf>
    <xf numFmtId="4" fontId="8" fillId="0" borderId="6" xfId="0" applyNumberFormat="1" applyFont="1" applyBorder="1" applyProtection="1">
      <protection locked="0"/>
    </xf>
    <xf numFmtId="0" fontId="8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 indent="1"/>
    </xf>
    <xf numFmtId="4" fontId="11" fillId="2" borderId="6" xfId="9" applyNumberFormat="1" applyFont="1" applyFill="1" applyBorder="1" applyAlignment="1">
      <alignment horizontal="center" vertical="center" wrapText="1"/>
    </xf>
    <xf numFmtId="0" fontId="11" fillId="2" borderId="6" xfId="9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left" wrapText="1" indent="1"/>
      <protection locked="0"/>
    </xf>
    <xf numFmtId="4" fontId="13" fillId="0" borderId="12" xfId="0" applyNumberFormat="1" applyFont="1" applyBorder="1" applyProtection="1">
      <protection locked="0"/>
    </xf>
    <xf numFmtId="0" fontId="11" fillId="0" borderId="8" xfId="0" applyFont="1" applyBorder="1" applyAlignment="1" applyProtection="1">
      <alignment horizontal="center"/>
      <protection locked="0"/>
    </xf>
    <xf numFmtId="4" fontId="11" fillId="0" borderId="6" xfId="0" applyNumberFormat="1" applyFont="1" applyBorder="1" applyProtection="1">
      <protection locked="0"/>
    </xf>
    <xf numFmtId="0" fontId="10" fillId="0" borderId="0" xfId="16" applyFont="1" applyAlignment="1" applyProtection="1">
      <alignment horizontal="center" vertical="top"/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7" xfId="9" applyFont="1" applyFill="1" applyBorder="1" applyAlignment="1" applyProtection="1">
      <alignment horizontal="center" vertical="center" wrapText="1"/>
      <protection locked="0"/>
    </xf>
    <xf numFmtId="4" fontId="8" fillId="2" borderId="10" xfId="9" applyNumberFormat="1" applyFont="1" applyFill="1" applyBorder="1" applyAlignment="1">
      <alignment horizontal="center" vertical="center" wrapText="1"/>
    </xf>
    <xf numFmtId="4" fontId="8" fillId="2" borderId="11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11" fillId="2" borderId="7" xfId="9" applyFont="1" applyFill="1" applyBorder="1" applyAlignment="1" applyProtection="1">
      <alignment horizontal="center" vertical="center" wrapText="1"/>
      <protection locked="0"/>
    </xf>
    <xf numFmtId="0" fontId="11" fillId="2" borderId="8" xfId="9" applyFont="1" applyFill="1" applyBorder="1" applyAlignment="1" applyProtection="1">
      <alignment horizontal="center" vertical="center" wrapText="1"/>
      <protection locked="0"/>
    </xf>
    <xf numFmtId="0" fontId="11" fillId="2" borderId="9" xfId="9" applyFont="1" applyFill="1" applyBorder="1" applyAlignment="1" applyProtection="1">
      <alignment horizontal="center" vertical="center" wrapText="1"/>
      <protection locked="0"/>
    </xf>
    <xf numFmtId="4" fontId="11" fillId="2" borderId="10" xfId="9" applyNumberFormat="1" applyFont="1" applyFill="1" applyBorder="1" applyAlignment="1">
      <alignment horizontal="center" vertical="center" wrapText="1"/>
    </xf>
    <xf numFmtId="4" fontId="11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6" xr:uid="{B0051A90-8066-4716-8A27-3A45E3979287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showGridLines="0" workbookViewId="0">
      <selection activeCell="A3" sqref="A3"/>
    </sheetView>
  </sheetViews>
  <sheetFormatPr baseColWidth="10" defaultColWidth="12" defaultRowHeight="10.199999999999999" x14ac:dyDescent="0.2"/>
  <cols>
    <col min="1" max="1" width="62.85546875" style="1" customWidth="1"/>
    <col min="2" max="2" width="19.7109375" style="1" bestFit="1" customWidth="1"/>
    <col min="3" max="3" width="19.85546875" style="1" customWidth="1"/>
    <col min="4" max="4" width="19.7109375" style="1" bestFit="1" customWidth="1"/>
    <col min="5" max="6" width="18.28515625" style="1" customWidth="1"/>
    <col min="7" max="7" width="19.7109375" style="1" bestFit="1" customWidth="1"/>
    <col min="8" max="16384" width="12" style="1"/>
  </cols>
  <sheetData>
    <row r="1" spans="1:7" ht="56.4" customHeight="1" x14ac:dyDescent="0.2">
      <c r="A1" s="43" t="s">
        <v>129</v>
      </c>
      <c r="B1" s="43"/>
      <c r="C1" s="43"/>
      <c r="D1" s="43"/>
      <c r="E1" s="43"/>
      <c r="F1" s="43"/>
      <c r="G1" s="44"/>
    </row>
    <row r="2" spans="1:7" ht="13.2" x14ac:dyDescent="0.2">
      <c r="A2" s="8"/>
      <c r="B2" s="45" t="s">
        <v>57</v>
      </c>
      <c r="C2" s="43"/>
      <c r="D2" s="43"/>
      <c r="E2" s="43"/>
      <c r="F2" s="44"/>
      <c r="G2" s="46" t="s">
        <v>56</v>
      </c>
    </row>
    <row r="3" spans="1:7" ht="24.9" customHeight="1" x14ac:dyDescent="0.2">
      <c r="A3" s="9" t="s">
        <v>51</v>
      </c>
      <c r="B3" s="15" t="s">
        <v>52</v>
      </c>
      <c r="C3" s="15" t="s">
        <v>117</v>
      </c>
      <c r="D3" s="15" t="s">
        <v>53</v>
      </c>
      <c r="E3" s="15" t="s">
        <v>54</v>
      </c>
      <c r="F3" s="15" t="s">
        <v>55</v>
      </c>
      <c r="G3" s="47"/>
    </row>
    <row r="4" spans="1:7" ht="13.2" x14ac:dyDescent="0.2">
      <c r="A4" s="10"/>
      <c r="B4" s="16">
        <v>1</v>
      </c>
      <c r="C4" s="16">
        <v>2</v>
      </c>
      <c r="D4" s="16" t="s">
        <v>118</v>
      </c>
      <c r="E4" s="16">
        <v>4</v>
      </c>
      <c r="F4" s="16">
        <v>5</v>
      </c>
      <c r="G4" s="16" t="s">
        <v>119</v>
      </c>
    </row>
    <row r="5" spans="1:7" ht="13.2" x14ac:dyDescent="0.25">
      <c r="A5" s="17" t="s">
        <v>58</v>
      </c>
      <c r="B5" s="18">
        <f>SUM(B6:B12)</f>
        <v>466271783.63999999</v>
      </c>
      <c r="C5" s="18">
        <f>SUM(C6:C12)</f>
        <v>0</v>
      </c>
      <c r="D5" s="18">
        <f>B5+C5</f>
        <v>466271783.63999999</v>
      </c>
      <c r="E5" s="18">
        <f>SUM(E6:E12)</f>
        <v>72714236.870000005</v>
      </c>
      <c r="F5" s="18">
        <f>SUM(F6:F12)</f>
        <v>72716547.590000004</v>
      </c>
      <c r="G5" s="18">
        <f>D5-E5</f>
        <v>393557546.76999998</v>
      </c>
    </row>
    <row r="6" spans="1:7" ht="13.2" x14ac:dyDescent="0.25">
      <c r="A6" s="19" t="s">
        <v>62</v>
      </c>
      <c r="B6" s="20">
        <v>271104417.68000001</v>
      </c>
      <c r="C6" s="20">
        <v>0</v>
      </c>
      <c r="D6" s="20">
        <f t="shared" ref="D6:D69" si="0">B6+C6</f>
        <v>271104417.68000001</v>
      </c>
      <c r="E6" s="20">
        <v>48656534.960000001</v>
      </c>
      <c r="F6" s="20">
        <v>48658374.259999998</v>
      </c>
      <c r="G6" s="20">
        <f t="shared" ref="G6:G69" si="1">D6-E6</f>
        <v>222447882.72</v>
      </c>
    </row>
    <row r="7" spans="1:7" ht="13.2" x14ac:dyDescent="0.25">
      <c r="A7" s="19" t="s">
        <v>63</v>
      </c>
      <c r="B7" s="20">
        <v>2035624.21</v>
      </c>
      <c r="C7" s="20">
        <v>0</v>
      </c>
      <c r="D7" s="20">
        <f t="shared" si="0"/>
        <v>2035624.21</v>
      </c>
      <c r="E7" s="20">
        <v>696016.42</v>
      </c>
      <c r="F7" s="20">
        <v>696016.42</v>
      </c>
      <c r="G7" s="20">
        <f t="shared" si="1"/>
        <v>1339607.79</v>
      </c>
    </row>
    <row r="8" spans="1:7" ht="13.2" x14ac:dyDescent="0.25">
      <c r="A8" s="19" t="s">
        <v>64</v>
      </c>
      <c r="B8" s="20">
        <v>52758004.630000003</v>
      </c>
      <c r="C8" s="20">
        <v>0</v>
      </c>
      <c r="D8" s="20">
        <f t="shared" si="0"/>
        <v>52758004.630000003</v>
      </c>
      <c r="E8" s="20">
        <v>3122090.51</v>
      </c>
      <c r="F8" s="20">
        <v>3122304.79</v>
      </c>
      <c r="G8" s="20">
        <f t="shared" si="1"/>
        <v>49635914.120000005</v>
      </c>
    </row>
    <row r="9" spans="1:7" ht="13.2" x14ac:dyDescent="0.25">
      <c r="A9" s="19" t="s">
        <v>33</v>
      </c>
      <c r="B9" s="20">
        <v>102003416.87</v>
      </c>
      <c r="C9" s="20">
        <v>0</v>
      </c>
      <c r="D9" s="20">
        <f t="shared" si="0"/>
        <v>102003416.87</v>
      </c>
      <c r="E9" s="20">
        <v>14029403.380000001</v>
      </c>
      <c r="F9" s="20">
        <v>14029403.380000001</v>
      </c>
      <c r="G9" s="20">
        <f t="shared" si="1"/>
        <v>87974013.49000001</v>
      </c>
    </row>
    <row r="10" spans="1:7" ht="13.2" x14ac:dyDescent="0.25">
      <c r="A10" s="19" t="s">
        <v>65</v>
      </c>
      <c r="B10" s="20">
        <v>37557128.350000001</v>
      </c>
      <c r="C10" s="20">
        <v>0</v>
      </c>
      <c r="D10" s="20">
        <f t="shared" si="0"/>
        <v>37557128.350000001</v>
      </c>
      <c r="E10" s="20">
        <v>6210191.5999999996</v>
      </c>
      <c r="F10" s="20">
        <v>6210448.7400000002</v>
      </c>
      <c r="G10" s="20">
        <f t="shared" si="1"/>
        <v>31346936.75</v>
      </c>
    </row>
    <row r="11" spans="1:7" ht="13.2" x14ac:dyDescent="0.25">
      <c r="A11" s="19" t="s">
        <v>34</v>
      </c>
      <c r="B11" s="20">
        <v>813191.9</v>
      </c>
      <c r="C11" s="20">
        <v>0</v>
      </c>
      <c r="D11" s="20">
        <f t="shared" si="0"/>
        <v>813191.9</v>
      </c>
      <c r="E11" s="20">
        <v>0</v>
      </c>
      <c r="F11" s="20">
        <v>0</v>
      </c>
      <c r="G11" s="20">
        <f t="shared" si="1"/>
        <v>813191.9</v>
      </c>
    </row>
    <row r="12" spans="1:7" ht="13.2" x14ac:dyDescent="0.25">
      <c r="A12" s="19" t="s">
        <v>66</v>
      </c>
      <c r="B12" s="20">
        <v>0</v>
      </c>
      <c r="C12" s="20">
        <v>0</v>
      </c>
      <c r="D12" s="20">
        <f t="shared" si="0"/>
        <v>0</v>
      </c>
      <c r="E12" s="20">
        <v>0</v>
      </c>
      <c r="F12" s="20">
        <v>0</v>
      </c>
      <c r="G12" s="20">
        <f t="shared" si="1"/>
        <v>0</v>
      </c>
    </row>
    <row r="13" spans="1:7" ht="13.2" x14ac:dyDescent="0.25">
      <c r="A13" s="17" t="s">
        <v>123</v>
      </c>
      <c r="B13" s="21">
        <f>SUM(B14:B22)</f>
        <v>116803081.78</v>
      </c>
      <c r="C13" s="21">
        <f>SUM(C14:C22)</f>
        <v>1315328.0099999998</v>
      </c>
      <c r="D13" s="21">
        <f t="shared" si="0"/>
        <v>118118409.79000001</v>
      </c>
      <c r="E13" s="21">
        <f>SUM(E14:E22)</f>
        <v>10357728.65</v>
      </c>
      <c r="F13" s="21">
        <f>SUM(F14:F22)</f>
        <v>9601762.0999999996</v>
      </c>
      <c r="G13" s="21">
        <f t="shared" si="1"/>
        <v>107760681.14</v>
      </c>
    </row>
    <row r="14" spans="1:7" ht="13.2" x14ac:dyDescent="0.25">
      <c r="A14" s="19" t="s">
        <v>67</v>
      </c>
      <c r="B14" s="20">
        <v>8802226.8599999994</v>
      </c>
      <c r="C14" s="20">
        <v>10314</v>
      </c>
      <c r="D14" s="20">
        <f t="shared" si="0"/>
        <v>8812540.8599999994</v>
      </c>
      <c r="E14" s="20">
        <v>113173.98</v>
      </c>
      <c r="F14" s="20">
        <v>55768.44</v>
      </c>
      <c r="G14" s="20">
        <f t="shared" si="1"/>
        <v>8699366.879999999</v>
      </c>
    </row>
    <row r="15" spans="1:7" ht="13.2" x14ac:dyDescent="0.25">
      <c r="A15" s="19" t="s">
        <v>68</v>
      </c>
      <c r="B15" s="20">
        <v>1970546.37</v>
      </c>
      <c r="C15" s="20">
        <v>0</v>
      </c>
      <c r="D15" s="20">
        <f t="shared" si="0"/>
        <v>1970546.37</v>
      </c>
      <c r="E15" s="20">
        <v>513743.97</v>
      </c>
      <c r="F15" s="20">
        <v>456207.32</v>
      </c>
      <c r="G15" s="20">
        <f t="shared" si="1"/>
        <v>1456802.4000000001</v>
      </c>
    </row>
    <row r="16" spans="1:7" ht="13.2" x14ac:dyDescent="0.25">
      <c r="A16" s="19" t="s">
        <v>69</v>
      </c>
      <c r="B16" s="20">
        <v>4133900</v>
      </c>
      <c r="C16" s="20">
        <v>0</v>
      </c>
      <c r="D16" s="20">
        <f t="shared" si="0"/>
        <v>4133900</v>
      </c>
      <c r="E16" s="20">
        <v>0</v>
      </c>
      <c r="F16" s="20">
        <v>0</v>
      </c>
      <c r="G16" s="20">
        <f t="shared" si="1"/>
        <v>4133900</v>
      </c>
    </row>
    <row r="17" spans="1:7" ht="13.2" x14ac:dyDescent="0.25">
      <c r="A17" s="19" t="s">
        <v>70</v>
      </c>
      <c r="B17" s="20">
        <v>50916160.049999997</v>
      </c>
      <c r="C17" s="20">
        <v>64336.12</v>
      </c>
      <c r="D17" s="20">
        <f t="shared" si="0"/>
        <v>50980496.169999994</v>
      </c>
      <c r="E17" s="20">
        <v>1901363.23</v>
      </c>
      <c r="F17" s="20">
        <v>1430617.48</v>
      </c>
      <c r="G17" s="20">
        <f t="shared" si="1"/>
        <v>49079132.939999998</v>
      </c>
    </row>
    <row r="18" spans="1:7" ht="13.2" x14ac:dyDescent="0.25">
      <c r="A18" s="19" t="s">
        <v>71</v>
      </c>
      <c r="B18" s="20">
        <v>1386187.94</v>
      </c>
      <c r="C18" s="20">
        <v>0</v>
      </c>
      <c r="D18" s="20">
        <f t="shared" si="0"/>
        <v>1386187.94</v>
      </c>
      <c r="E18" s="20">
        <v>138949.72</v>
      </c>
      <c r="F18" s="20">
        <v>70864</v>
      </c>
      <c r="G18" s="20">
        <f t="shared" si="1"/>
        <v>1247238.22</v>
      </c>
    </row>
    <row r="19" spans="1:7" ht="13.2" x14ac:dyDescent="0.25">
      <c r="A19" s="19" t="s">
        <v>72</v>
      </c>
      <c r="B19" s="20">
        <v>20247867.98</v>
      </c>
      <c r="C19" s="20">
        <v>0</v>
      </c>
      <c r="D19" s="20">
        <f t="shared" si="0"/>
        <v>20247867.98</v>
      </c>
      <c r="E19" s="20">
        <v>6819260.0300000003</v>
      </c>
      <c r="F19" s="20">
        <v>6819260.0300000003</v>
      </c>
      <c r="G19" s="20">
        <f t="shared" si="1"/>
        <v>13428607.949999999</v>
      </c>
    </row>
    <row r="20" spans="1:7" ht="13.2" x14ac:dyDescent="0.25">
      <c r="A20" s="19" t="s">
        <v>73</v>
      </c>
      <c r="B20" s="20">
        <v>15061360.77</v>
      </c>
      <c r="C20" s="20">
        <v>1240677.8899999999</v>
      </c>
      <c r="D20" s="20">
        <f t="shared" si="0"/>
        <v>16302038.66</v>
      </c>
      <c r="E20" s="20">
        <v>78827.8</v>
      </c>
      <c r="F20" s="20">
        <v>70771.600000000006</v>
      </c>
      <c r="G20" s="20">
        <f t="shared" si="1"/>
        <v>16223210.859999999</v>
      </c>
    </row>
    <row r="21" spans="1:7" ht="13.2" x14ac:dyDescent="0.25">
      <c r="A21" s="19" t="s">
        <v>74</v>
      </c>
      <c r="B21" s="20">
        <v>1030000</v>
      </c>
      <c r="C21" s="20">
        <v>0</v>
      </c>
      <c r="D21" s="20">
        <f t="shared" si="0"/>
        <v>1030000</v>
      </c>
      <c r="E21" s="20">
        <v>0</v>
      </c>
      <c r="F21" s="20">
        <v>0</v>
      </c>
      <c r="G21" s="20">
        <f t="shared" si="1"/>
        <v>1030000</v>
      </c>
    </row>
    <row r="22" spans="1:7" ht="13.2" x14ac:dyDescent="0.25">
      <c r="A22" s="19" t="s">
        <v>75</v>
      </c>
      <c r="B22" s="20">
        <v>13254831.810000001</v>
      </c>
      <c r="C22" s="20">
        <v>0</v>
      </c>
      <c r="D22" s="20">
        <f t="shared" si="0"/>
        <v>13254831.810000001</v>
      </c>
      <c r="E22" s="20">
        <v>792409.92</v>
      </c>
      <c r="F22" s="20">
        <v>698273.23</v>
      </c>
      <c r="G22" s="20">
        <f t="shared" si="1"/>
        <v>12462421.890000001</v>
      </c>
    </row>
    <row r="23" spans="1:7" ht="13.2" x14ac:dyDescent="0.25">
      <c r="A23" s="17" t="s">
        <v>59</v>
      </c>
      <c r="B23" s="21">
        <f>SUM(B24:B32)</f>
        <v>146182794.94999999</v>
      </c>
      <c r="C23" s="21">
        <f>SUM(C24:C32)</f>
        <v>49526108.089999996</v>
      </c>
      <c r="D23" s="21">
        <f t="shared" si="0"/>
        <v>195708903.03999999</v>
      </c>
      <c r="E23" s="21">
        <f>SUM(E24:E32)</f>
        <v>33526943.580000002</v>
      </c>
      <c r="F23" s="21">
        <f>SUM(F24:F32)</f>
        <v>34403055.969999999</v>
      </c>
      <c r="G23" s="21">
        <f t="shared" si="1"/>
        <v>162181959.45999998</v>
      </c>
    </row>
    <row r="24" spans="1:7" ht="13.2" x14ac:dyDescent="0.25">
      <c r="A24" s="19" t="s">
        <v>76</v>
      </c>
      <c r="B24" s="20">
        <v>42875751.130000003</v>
      </c>
      <c r="C24" s="20">
        <v>0</v>
      </c>
      <c r="D24" s="20">
        <f t="shared" si="0"/>
        <v>42875751.130000003</v>
      </c>
      <c r="E24" s="20">
        <v>3269701.55</v>
      </c>
      <c r="F24" s="20">
        <v>3139104.02</v>
      </c>
      <c r="G24" s="20">
        <f t="shared" si="1"/>
        <v>39606049.580000006</v>
      </c>
    </row>
    <row r="25" spans="1:7" ht="13.2" x14ac:dyDescent="0.25">
      <c r="A25" s="19" t="s">
        <v>77</v>
      </c>
      <c r="B25" s="20">
        <v>6095216.0700000003</v>
      </c>
      <c r="C25" s="20">
        <v>1387128</v>
      </c>
      <c r="D25" s="20">
        <f t="shared" si="0"/>
        <v>7482344.0700000003</v>
      </c>
      <c r="E25" s="20">
        <v>1132438.18</v>
      </c>
      <c r="F25" s="20">
        <v>90160</v>
      </c>
      <c r="G25" s="20">
        <f t="shared" si="1"/>
        <v>6349905.8900000006</v>
      </c>
    </row>
    <row r="26" spans="1:7" ht="13.2" x14ac:dyDescent="0.25">
      <c r="A26" s="19" t="s">
        <v>78</v>
      </c>
      <c r="B26" s="20">
        <v>32146342.43</v>
      </c>
      <c r="C26" s="20">
        <v>25078796.16</v>
      </c>
      <c r="D26" s="20">
        <f t="shared" si="0"/>
        <v>57225138.590000004</v>
      </c>
      <c r="E26" s="20">
        <v>21076612.16</v>
      </c>
      <c r="F26" s="20">
        <v>25934852.280000001</v>
      </c>
      <c r="G26" s="20">
        <f t="shared" si="1"/>
        <v>36148526.430000007</v>
      </c>
    </row>
    <row r="27" spans="1:7" ht="13.2" x14ac:dyDescent="0.25">
      <c r="A27" s="19" t="s">
        <v>79</v>
      </c>
      <c r="B27" s="20">
        <v>8420250</v>
      </c>
      <c r="C27" s="20">
        <v>0</v>
      </c>
      <c r="D27" s="20">
        <f t="shared" si="0"/>
        <v>8420250</v>
      </c>
      <c r="E27" s="20">
        <v>381971.87</v>
      </c>
      <c r="F27" s="20">
        <v>367021.81</v>
      </c>
      <c r="G27" s="20">
        <f t="shared" si="1"/>
        <v>8038278.1299999999</v>
      </c>
    </row>
    <row r="28" spans="1:7" ht="13.2" x14ac:dyDescent="0.25">
      <c r="A28" s="19" t="s">
        <v>80</v>
      </c>
      <c r="B28" s="20">
        <v>19109928.370000001</v>
      </c>
      <c r="C28" s="20">
        <v>1638709.88</v>
      </c>
      <c r="D28" s="20">
        <f t="shared" si="0"/>
        <v>20748638.25</v>
      </c>
      <c r="E28" s="20">
        <v>3707626.03</v>
      </c>
      <c r="F28" s="20">
        <v>2746537.92</v>
      </c>
      <c r="G28" s="20">
        <f t="shared" si="1"/>
        <v>17041012.219999999</v>
      </c>
    </row>
    <row r="29" spans="1:7" ht="13.2" x14ac:dyDescent="0.25">
      <c r="A29" s="19" t="s">
        <v>81</v>
      </c>
      <c r="B29" s="20">
        <v>6251070</v>
      </c>
      <c r="C29" s="20">
        <v>0</v>
      </c>
      <c r="D29" s="20">
        <f t="shared" si="0"/>
        <v>6251070</v>
      </c>
      <c r="E29" s="20">
        <v>291219.99</v>
      </c>
      <c r="F29" s="20">
        <v>281684.78999999998</v>
      </c>
      <c r="G29" s="20">
        <f t="shared" si="1"/>
        <v>5959850.0099999998</v>
      </c>
    </row>
    <row r="30" spans="1:7" ht="13.2" x14ac:dyDescent="0.25">
      <c r="A30" s="19" t="s">
        <v>82</v>
      </c>
      <c r="B30" s="20">
        <v>1552199.63</v>
      </c>
      <c r="C30" s="20">
        <v>0</v>
      </c>
      <c r="D30" s="20">
        <f t="shared" si="0"/>
        <v>1552199.63</v>
      </c>
      <c r="E30" s="20">
        <v>13017.01</v>
      </c>
      <c r="F30" s="20">
        <v>13017.01</v>
      </c>
      <c r="G30" s="20">
        <f t="shared" si="1"/>
        <v>1539182.6199999999</v>
      </c>
    </row>
    <row r="31" spans="1:7" ht="13.2" x14ac:dyDescent="0.25">
      <c r="A31" s="19" t="s">
        <v>83</v>
      </c>
      <c r="B31" s="20">
        <v>8229627.9000000004</v>
      </c>
      <c r="C31" s="20">
        <v>18198403.399999999</v>
      </c>
      <c r="D31" s="20">
        <f t="shared" si="0"/>
        <v>26428031.299999997</v>
      </c>
      <c r="E31" s="20">
        <v>2432213.9900000002</v>
      </c>
      <c r="F31" s="20">
        <v>773871.34</v>
      </c>
      <c r="G31" s="20">
        <f t="shared" si="1"/>
        <v>23995817.309999995</v>
      </c>
    </row>
    <row r="32" spans="1:7" ht="13.2" x14ac:dyDescent="0.25">
      <c r="A32" s="19" t="s">
        <v>18</v>
      </c>
      <c r="B32" s="20">
        <v>21502409.420000002</v>
      </c>
      <c r="C32" s="20">
        <v>3223070.65</v>
      </c>
      <c r="D32" s="20">
        <f t="shared" si="0"/>
        <v>24725480.07</v>
      </c>
      <c r="E32" s="20">
        <v>1222142.8</v>
      </c>
      <c r="F32" s="20">
        <v>1056806.8</v>
      </c>
      <c r="G32" s="20">
        <f t="shared" si="1"/>
        <v>23503337.27</v>
      </c>
    </row>
    <row r="33" spans="1:7" ht="13.2" x14ac:dyDescent="0.25">
      <c r="A33" s="17" t="s">
        <v>124</v>
      </c>
      <c r="B33" s="21">
        <f>SUM(B34:B42)</f>
        <v>114136309.2</v>
      </c>
      <c r="C33" s="21">
        <f>SUM(C34:C42)</f>
        <v>12926138.859999999</v>
      </c>
      <c r="D33" s="21">
        <f t="shared" si="0"/>
        <v>127062448.06</v>
      </c>
      <c r="E33" s="21">
        <f>SUM(E34:E42)</f>
        <v>34315361.359999999</v>
      </c>
      <c r="F33" s="21">
        <f>SUM(F34:F42)</f>
        <v>34122661.370000005</v>
      </c>
      <c r="G33" s="21">
        <f t="shared" si="1"/>
        <v>92747086.700000003</v>
      </c>
    </row>
    <row r="34" spans="1:7" ht="13.2" x14ac:dyDescent="0.25">
      <c r="A34" s="19" t="s">
        <v>84</v>
      </c>
      <c r="B34" s="20">
        <v>1103361.75</v>
      </c>
      <c r="C34" s="20">
        <v>0</v>
      </c>
      <c r="D34" s="20">
        <f t="shared" si="0"/>
        <v>1103361.75</v>
      </c>
      <c r="E34" s="20">
        <v>0</v>
      </c>
      <c r="F34" s="20">
        <v>0</v>
      </c>
      <c r="G34" s="20">
        <f t="shared" si="1"/>
        <v>1103361.75</v>
      </c>
    </row>
    <row r="35" spans="1:7" ht="13.2" x14ac:dyDescent="0.25">
      <c r="A35" s="19" t="s">
        <v>85</v>
      </c>
      <c r="B35" s="20">
        <v>77843507.370000005</v>
      </c>
      <c r="C35" s="20">
        <v>0</v>
      </c>
      <c r="D35" s="20">
        <f t="shared" si="0"/>
        <v>77843507.370000005</v>
      </c>
      <c r="E35" s="20">
        <v>17671258.140000001</v>
      </c>
      <c r="F35" s="20">
        <v>17671258.140000001</v>
      </c>
      <c r="G35" s="20">
        <f t="shared" si="1"/>
        <v>60172249.230000004</v>
      </c>
    </row>
    <row r="36" spans="1:7" ht="13.2" x14ac:dyDescent="0.25">
      <c r="A36" s="19" t="s">
        <v>86</v>
      </c>
      <c r="B36" s="20">
        <v>2575000</v>
      </c>
      <c r="C36" s="20">
        <v>8714746</v>
      </c>
      <c r="D36" s="20">
        <f t="shared" si="0"/>
        <v>11289746</v>
      </c>
      <c r="E36" s="20">
        <v>2455200</v>
      </c>
      <c r="F36" s="20">
        <v>2266800</v>
      </c>
      <c r="G36" s="20">
        <f t="shared" si="1"/>
        <v>8834546</v>
      </c>
    </row>
    <row r="37" spans="1:7" ht="13.2" x14ac:dyDescent="0.25">
      <c r="A37" s="19" t="s">
        <v>87</v>
      </c>
      <c r="B37" s="20">
        <v>31996440.079999998</v>
      </c>
      <c r="C37" s="20">
        <v>4211392.8600000003</v>
      </c>
      <c r="D37" s="20">
        <f t="shared" si="0"/>
        <v>36207832.939999998</v>
      </c>
      <c r="E37" s="20">
        <v>14188903.220000001</v>
      </c>
      <c r="F37" s="20">
        <v>14184603.23</v>
      </c>
      <c r="G37" s="20">
        <f t="shared" si="1"/>
        <v>22018929.719999999</v>
      </c>
    </row>
    <row r="38" spans="1:7" ht="13.2" x14ac:dyDescent="0.25">
      <c r="A38" s="19" t="s">
        <v>39</v>
      </c>
      <c r="B38" s="20">
        <v>0</v>
      </c>
      <c r="C38" s="20">
        <v>0</v>
      </c>
      <c r="D38" s="20">
        <f t="shared" si="0"/>
        <v>0</v>
      </c>
      <c r="E38" s="20">
        <v>0</v>
      </c>
      <c r="F38" s="20">
        <v>0</v>
      </c>
      <c r="G38" s="20">
        <f t="shared" si="1"/>
        <v>0</v>
      </c>
    </row>
    <row r="39" spans="1:7" ht="13.2" x14ac:dyDescent="0.25">
      <c r="A39" s="19" t="s">
        <v>88</v>
      </c>
      <c r="B39" s="20">
        <v>618000</v>
      </c>
      <c r="C39" s="20">
        <v>0</v>
      </c>
      <c r="D39" s="20">
        <f t="shared" si="0"/>
        <v>618000</v>
      </c>
      <c r="E39" s="20">
        <v>0</v>
      </c>
      <c r="F39" s="20">
        <v>0</v>
      </c>
      <c r="G39" s="20">
        <f t="shared" si="1"/>
        <v>618000</v>
      </c>
    </row>
    <row r="40" spans="1:7" ht="13.2" x14ac:dyDescent="0.25">
      <c r="A40" s="19" t="s">
        <v>89</v>
      </c>
      <c r="B40" s="20">
        <v>0</v>
      </c>
      <c r="C40" s="20">
        <v>0</v>
      </c>
      <c r="D40" s="20">
        <f t="shared" si="0"/>
        <v>0</v>
      </c>
      <c r="E40" s="20">
        <v>0</v>
      </c>
      <c r="F40" s="20">
        <v>0</v>
      </c>
      <c r="G40" s="20">
        <f t="shared" si="1"/>
        <v>0</v>
      </c>
    </row>
    <row r="41" spans="1:7" ht="13.2" x14ac:dyDescent="0.25">
      <c r="A41" s="19" t="s">
        <v>35</v>
      </c>
      <c r="B41" s="20">
        <v>0</v>
      </c>
      <c r="C41" s="20">
        <v>0</v>
      </c>
      <c r="D41" s="20">
        <f t="shared" si="0"/>
        <v>0</v>
      </c>
      <c r="E41" s="20">
        <v>0</v>
      </c>
      <c r="F41" s="20">
        <v>0</v>
      </c>
      <c r="G41" s="20">
        <f t="shared" si="1"/>
        <v>0</v>
      </c>
    </row>
    <row r="42" spans="1:7" ht="13.2" x14ac:dyDescent="0.25">
      <c r="A42" s="19" t="s">
        <v>90</v>
      </c>
      <c r="B42" s="20">
        <v>0</v>
      </c>
      <c r="C42" s="20">
        <v>0</v>
      </c>
      <c r="D42" s="20">
        <f t="shared" si="0"/>
        <v>0</v>
      </c>
      <c r="E42" s="20">
        <v>0</v>
      </c>
      <c r="F42" s="20">
        <v>0</v>
      </c>
      <c r="G42" s="20">
        <f t="shared" si="1"/>
        <v>0</v>
      </c>
    </row>
    <row r="43" spans="1:7" ht="13.2" x14ac:dyDescent="0.25">
      <c r="A43" s="17" t="s">
        <v>125</v>
      </c>
      <c r="B43" s="21">
        <f>SUM(B44:B52)</f>
        <v>76700502.399999991</v>
      </c>
      <c r="C43" s="21">
        <f>SUM(C44:C52)</f>
        <v>52331170.310000002</v>
      </c>
      <c r="D43" s="21">
        <f t="shared" si="0"/>
        <v>129031672.70999999</v>
      </c>
      <c r="E43" s="21">
        <f>SUM(E44:E52)</f>
        <v>45425297.650000006</v>
      </c>
      <c r="F43" s="21">
        <f>SUM(F44:F52)</f>
        <v>45292360.689999998</v>
      </c>
      <c r="G43" s="21">
        <f t="shared" si="1"/>
        <v>83606375.059999987</v>
      </c>
    </row>
    <row r="44" spans="1:7" ht="13.2" x14ac:dyDescent="0.25">
      <c r="A44" s="22" t="s">
        <v>91</v>
      </c>
      <c r="B44" s="20">
        <v>4150453.22</v>
      </c>
      <c r="C44" s="20">
        <v>1284444.1499999999</v>
      </c>
      <c r="D44" s="20">
        <f t="shared" si="0"/>
        <v>5434897.3700000001</v>
      </c>
      <c r="E44" s="20">
        <v>934079.03</v>
      </c>
      <c r="F44" s="20">
        <v>892948.37</v>
      </c>
      <c r="G44" s="20">
        <f t="shared" si="1"/>
        <v>4500818.34</v>
      </c>
    </row>
    <row r="45" spans="1:7" ht="13.2" x14ac:dyDescent="0.25">
      <c r="A45" s="19" t="s">
        <v>92</v>
      </c>
      <c r="B45" s="20">
        <v>3267551.1</v>
      </c>
      <c r="C45" s="20">
        <v>8930415.0500000007</v>
      </c>
      <c r="D45" s="20">
        <f t="shared" si="0"/>
        <v>12197966.15</v>
      </c>
      <c r="E45" s="20">
        <v>8032480.3200000003</v>
      </c>
      <c r="F45" s="20">
        <v>8032480.3200000003</v>
      </c>
      <c r="G45" s="20">
        <f t="shared" si="1"/>
        <v>4165485.83</v>
      </c>
    </row>
    <row r="46" spans="1:7" ht="13.2" x14ac:dyDescent="0.25">
      <c r="A46" s="19" t="s">
        <v>93</v>
      </c>
      <c r="B46" s="20">
        <v>454101.25</v>
      </c>
      <c r="C46" s="20">
        <v>0</v>
      </c>
      <c r="D46" s="20">
        <f t="shared" si="0"/>
        <v>454101.25</v>
      </c>
      <c r="E46" s="20">
        <v>0</v>
      </c>
      <c r="F46" s="20">
        <v>0</v>
      </c>
      <c r="G46" s="20">
        <f t="shared" si="1"/>
        <v>454101.25</v>
      </c>
    </row>
    <row r="47" spans="1:7" ht="13.2" x14ac:dyDescent="0.25">
      <c r="A47" s="19" t="s">
        <v>94</v>
      </c>
      <c r="B47" s="20">
        <v>28902225</v>
      </c>
      <c r="C47" s="20">
        <v>27242496</v>
      </c>
      <c r="D47" s="20">
        <f t="shared" si="0"/>
        <v>56144721</v>
      </c>
      <c r="E47" s="20">
        <v>21066996</v>
      </c>
      <c r="F47" s="20">
        <v>21066996</v>
      </c>
      <c r="G47" s="20">
        <f t="shared" si="1"/>
        <v>35077725</v>
      </c>
    </row>
    <row r="48" spans="1:7" ht="13.2" x14ac:dyDescent="0.25">
      <c r="A48" s="19" t="s">
        <v>95</v>
      </c>
      <c r="B48" s="20">
        <v>5411320.5300000003</v>
      </c>
      <c r="C48" s="20">
        <v>-271352.89</v>
      </c>
      <c r="D48" s="20">
        <f t="shared" si="0"/>
        <v>5139967.6400000006</v>
      </c>
      <c r="E48" s="20">
        <v>0</v>
      </c>
      <c r="F48" s="20">
        <v>0</v>
      </c>
      <c r="G48" s="20">
        <f t="shared" si="1"/>
        <v>5139967.6400000006</v>
      </c>
    </row>
    <row r="49" spans="1:7" ht="13.2" x14ac:dyDescent="0.25">
      <c r="A49" s="19" t="s">
        <v>96</v>
      </c>
      <c r="B49" s="20">
        <v>32844438.5</v>
      </c>
      <c r="C49" s="20">
        <v>15155168</v>
      </c>
      <c r="D49" s="20">
        <f t="shared" si="0"/>
        <v>47999606.5</v>
      </c>
      <c r="E49" s="20">
        <v>15391742.300000001</v>
      </c>
      <c r="F49" s="20">
        <v>15299936</v>
      </c>
      <c r="G49" s="20">
        <f t="shared" si="1"/>
        <v>32607864.199999999</v>
      </c>
    </row>
    <row r="50" spans="1:7" ht="13.2" x14ac:dyDescent="0.25">
      <c r="A50" s="19" t="s">
        <v>97</v>
      </c>
      <c r="B50" s="20">
        <v>0</v>
      </c>
      <c r="C50" s="20">
        <v>0</v>
      </c>
      <c r="D50" s="20">
        <f t="shared" si="0"/>
        <v>0</v>
      </c>
      <c r="E50" s="20">
        <v>0</v>
      </c>
      <c r="F50" s="20">
        <v>0</v>
      </c>
      <c r="G50" s="20">
        <f t="shared" si="1"/>
        <v>0</v>
      </c>
    </row>
    <row r="51" spans="1:7" ht="13.2" x14ac:dyDescent="0.25">
      <c r="A51" s="19" t="s">
        <v>98</v>
      </c>
      <c r="B51" s="20">
        <v>1030000</v>
      </c>
      <c r="C51" s="20">
        <v>0</v>
      </c>
      <c r="D51" s="20">
        <f t="shared" si="0"/>
        <v>1030000</v>
      </c>
      <c r="E51" s="20">
        <v>0</v>
      </c>
      <c r="F51" s="20">
        <v>0</v>
      </c>
      <c r="G51" s="20">
        <f t="shared" si="1"/>
        <v>1030000</v>
      </c>
    </row>
    <row r="52" spans="1:7" ht="13.2" x14ac:dyDescent="0.25">
      <c r="A52" s="19" t="s">
        <v>99</v>
      </c>
      <c r="B52" s="20">
        <v>640412.80000000005</v>
      </c>
      <c r="C52" s="20">
        <v>-10000</v>
      </c>
      <c r="D52" s="20">
        <f t="shared" si="0"/>
        <v>630412.80000000005</v>
      </c>
      <c r="E52" s="20">
        <v>0</v>
      </c>
      <c r="F52" s="20">
        <v>0</v>
      </c>
      <c r="G52" s="20">
        <f t="shared" si="1"/>
        <v>630412.80000000005</v>
      </c>
    </row>
    <row r="53" spans="1:7" ht="13.2" x14ac:dyDescent="0.25">
      <c r="A53" s="17" t="s">
        <v>60</v>
      </c>
      <c r="B53" s="21">
        <f>SUM(B54:B56)</f>
        <v>150588007.03</v>
      </c>
      <c r="C53" s="21">
        <f>SUM(C54:C56)</f>
        <v>311943723.48000002</v>
      </c>
      <c r="D53" s="21">
        <f t="shared" si="0"/>
        <v>462531730.50999999</v>
      </c>
      <c r="E53" s="21">
        <f>SUM(E54:E56)</f>
        <v>150572381.46000001</v>
      </c>
      <c r="F53" s="21">
        <f>SUM(F54:F56)</f>
        <v>137999494.59999999</v>
      </c>
      <c r="G53" s="21">
        <f t="shared" si="1"/>
        <v>311959349.04999995</v>
      </c>
    </row>
    <row r="54" spans="1:7" ht="13.2" x14ac:dyDescent="0.25">
      <c r="A54" s="19" t="s">
        <v>100</v>
      </c>
      <c r="B54" s="20">
        <v>136588007.03</v>
      </c>
      <c r="C54" s="20">
        <v>283997553.73000002</v>
      </c>
      <c r="D54" s="20">
        <f t="shared" si="0"/>
        <v>420585560.75999999</v>
      </c>
      <c r="E54" s="20">
        <v>128886483.53</v>
      </c>
      <c r="F54" s="20">
        <v>116587616.73999999</v>
      </c>
      <c r="G54" s="20">
        <f t="shared" si="1"/>
        <v>291699077.23000002</v>
      </c>
    </row>
    <row r="55" spans="1:7" ht="13.2" x14ac:dyDescent="0.25">
      <c r="A55" s="19" t="s">
        <v>101</v>
      </c>
      <c r="B55" s="20">
        <v>14000000</v>
      </c>
      <c r="C55" s="20">
        <v>27946169.75</v>
      </c>
      <c r="D55" s="20">
        <f t="shared" si="0"/>
        <v>41946169.75</v>
      </c>
      <c r="E55" s="20">
        <v>21685897.93</v>
      </c>
      <c r="F55" s="20">
        <v>21411877.859999999</v>
      </c>
      <c r="G55" s="20">
        <f t="shared" si="1"/>
        <v>20260271.82</v>
      </c>
    </row>
    <row r="56" spans="1:7" ht="13.2" x14ac:dyDescent="0.25">
      <c r="A56" s="19" t="s">
        <v>102</v>
      </c>
      <c r="B56" s="20">
        <v>0</v>
      </c>
      <c r="C56" s="20">
        <v>0</v>
      </c>
      <c r="D56" s="20">
        <f t="shared" si="0"/>
        <v>0</v>
      </c>
      <c r="E56" s="20">
        <v>0</v>
      </c>
      <c r="F56" s="20">
        <v>0</v>
      </c>
      <c r="G56" s="20">
        <f t="shared" si="1"/>
        <v>0</v>
      </c>
    </row>
    <row r="57" spans="1:7" ht="13.2" x14ac:dyDescent="0.25">
      <c r="A57" s="17" t="s">
        <v>126</v>
      </c>
      <c r="B57" s="21">
        <f>SUM(B58:B64)</f>
        <v>4935502.5</v>
      </c>
      <c r="C57" s="21">
        <f>SUM(C58:C64)</f>
        <v>12136841.619999999</v>
      </c>
      <c r="D57" s="21">
        <f t="shared" si="0"/>
        <v>17072344.119999997</v>
      </c>
      <c r="E57" s="21">
        <f>SUM(E58:E64)</f>
        <v>0</v>
      </c>
      <c r="F57" s="21">
        <f>SUM(F58:F64)</f>
        <v>0</v>
      </c>
      <c r="G57" s="21">
        <f t="shared" si="1"/>
        <v>17072344.119999997</v>
      </c>
    </row>
    <row r="58" spans="1:7" ht="13.2" x14ac:dyDescent="0.25">
      <c r="A58" s="19" t="s">
        <v>103</v>
      </c>
      <c r="B58" s="20">
        <v>0</v>
      </c>
      <c r="C58" s="20">
        <v>0</v>
      </c>
      <c r="D58" s="20">
        <f t="shared" si="0"/>
        <v>0</v>
      </c>
      <c r="E58" s="20">
        <v>0</v>
      </c>
      <c r="F58" s="20">
        <v>0</v>
      </c>
      <c r="G58" s="20">
        <f t="shared" si="1"/>
        <v>0</v>
      </c>
    </row>
    <row r="59" spans="1:7" ht="13.2" x14ac:dyDescent="0.25">
      <c r="A59" s="19" t="s">
        <v>104</v>
      </c>
      <c r="B59" s="20">
        <v>0</v>
      </c>
      <c r="C59" s="20">
        <v>0</v>
      </c>
      <c r="D59" s="20">
        <f t="shared" si="0"/>
        <v>0</v>
      </c>
      <c r="E59" s="20">
        <v>0</v>
      </c>
      <c r="F59" s="20">
        <v>0</v>
      </c>
      <c r="G59" s="20">
        <f t="shared" si="1"/>
        <v>0</v>
      </c>
    </row>
    <row r="60" spans="1:7" ht="13.2" x14ac:dyDescent="0.25">
      <c r="A60" s="19" t="s">
        <v>105</v>
      </c>
      <c r="B60" s="20">
        <v>0</v>
      </c>
      <c r="C60" s="20">
        <v>0</v>
      </c>
      <c r="D60" s="20">
        <f t="shared" si="0"/>
        <v>0</v>
      </c>
      <c r="E60" s="20">
        <v>0</v>
      </c>
      <c r="F60" s="20">
        <v>0</v>
      </c>
      <c r="G60" s="20">
        <f t="shared" si="1"/>
        <v>0</v>
      </c>
    </row>
    <row r="61" spans="1:7" ht="13.2" x14ac:dyDescent="0.25">
      <c r="A61" s="19" t="s">
        <v>106</v>
      </c>
      <c r="B61" s="20">
        <v>0</v>
      </c>
      <c r="C61" s="20">
        <v>0</v>
      </c>
      <c r="D61" s="20">
        <f t="shared" si="0"/>
        <v>0</v>
      </c>
      <c r="E61" s="20">
        <v>0</v>
      </c>
      <c r="F61" s="20">
        <v>0</v>
      </c>
      <c r="G61" s="20">
        <f t="shared" si="1"/>
        <v>0</v>
      </c>
    </row>
    <row r="62" spans="1:7" ht="13.2" x14ac:dyDescent="0.25">
      <c r="A62" s="19" t="s">
        <v>107</v>
      </c>
      <c r="B62" s="20">
        <v>0</v>
      </c>
      <c r="C62" s="20">
        <v>0</v>
      </c>
      <c r="D62" s="20">
        <f t="shared" si="0"/>
        <v>0</v>
      </c>
      <c r="E62" s="20">
        <v>0</v>
      </c>
      <c r="F62" s="20">
        <v>0</v>
      </c>
      <c r="G62" s="20">
        <f t="shared" si="1"/>
        <v>0</v>
      </c>
    </row>
    <row r="63" spans="1:7" ht="13.2" x14ac:dyDescent="0.25">
      <c r="A63" s="19" t="s">
        <v>108</v>
      </c>
      <c r="B63" s="20">
        <v>0</v>
      </c>
      <c r="C63" s="20">
        <v>0</v>
      </c>
      <c r="D63" s="20">
        <f t="shared" si="0"/>
        <v>0</v>
      </c>
      <c r="E63" s="20">
        <v>0</v>
      </c>
      <c r="F63" s="20">
        <v>0</v>
      </c>
      <c r="G63" s="20">
        <f t="shared" si="1"/>
        <v>0</v>
      </c>
    </row>
    <row r="64" spans="1:7" ht="13.2" x14ac:dyDescent="0.25">
      <c r="A64" s="19" t="s">
        <v>109</v>
      </c>
      <c r="B64" s="20">
        <v>4935502.5</v>
      </c>
      <c r="C64" s="20">
        <v>12136841.619999999</v>
      </c>
      <c r="D64" s="20">
        <f t="shared" si="0"/>
        <v>17072344.119999997</v>
      </c>
      <c r="E64" s="20">
        <v>0</v>
      </c>
      <c r="F64" s="20">
        <v>0</v>
      </c>
      <c r="G64" s="20">
        <f t="shared" si="1"/>
        <v>17072344.119999997</v>
      </c>
    </row>
    <row r="65" spans="1:7" ht="13.2" x14ac:dyDescent="0.25">
      <c r="A65" s="17" t="s">
        <v>127</v>
      </c>
      <c r="B65" s="21">
        <f>SUM(B66:B68)</f>
        <v>0</v>
      </c>
      <c r="C65" s="21">
        <f>SUM(C66:C68)</f>
        <v>0</v>
      </c>
      <c r="D65" s="21">
        <f t="shared" si="0"/>
        <v>0</v>
      </c>
      <c r="E65" s="21">
        <f>SUM(E66:E68)</f>
        <v>0</v>
      </c>
      <c r="F65" s="21">
        <f>SUM(F66:F68)</f>
        <v>0</v>
      </c>
      <c r="G65" s="21">
        <f t="shared" si="1"/>
        <v>0</v>
      </c>
    </row>
    <row r="66" spans="1:7" ht="13.2" x14ac:dyDescent="0.25">
      <c r="A66" s="19" t="s">
        <v>36</v>
      </c>
      <c r="B66" s="20">
        <v>0</v>
      </c>
      <c r="C66" s="20">
        <v>0</v>
      </c>
      <c r="D66" s="20">
        <f t="shared" si="0"/>
        <v>0</v>
      </c>
      <c r="E66" s="20">
        <v>0</v>
      </c>
      <c r="F66" s="20">
        <v>0</v>
      </c>
      <c r="G66" s="20">
        <f t="shared" si="1"/>
        <v>0</v>
      </c>
    </row>
    <row r="67" spans="1:7" ht="13.2" x14ac:dyDescent="0.25">
      <c r="A67" s="19" t="s">
        <v>37</v>
      </c>
      <c r="B67" s="20">
        <v>0</v>
      </c>
      <c r="C67" s="20">
        <v>0</v>
      </c>
      <c r="D67" s="20">
        <f t="shared" si="0"/>
        <v>0</v>
      </c>
      <c r="E67" s="20">
        <v>0</v>
      </c>
      <c r="F67" s="20">
        <v>0</v>
      </c>
      <c r="G67" s="20">
        <f t="shared" si="1"/>
        <v>0</v>
      </c>
    </row>
    <row r="68" spans="1:7" ht="13.2" x14ac:dyDescent="0.25">
      <c r="A68" s="19" t="s">
        <v>38</v>
      </c>
      <c r="B68" s="20">
        <v>0</v>
      </c>
      <c r="C68" s="20">
        <v>0</v>
      </c>
      <c r="D68" s="20">
        <f t="shared" si="0"/>
        <v>0</v>
      </c>
      <c r="E68" s="20">
        <v>0</v>
      </c>
      <c r="F68" s="20">
        <v>0</v>
      </c>
      <c r="G68" s="20">
        <f t="shared" si="1"/>
        <v>0</v>
      </c>
    </row>
    <row r="69" spans="1:7" ht="13.2" x14ac:dyDescent="0.25">
      <c r="A69" s="17" t="s">
        <v>61</v>
      </c>
      <c r="B69" s="21">
        <f>SUM(B70:B76)</f>
        <v>18820160.010000002</v>
      </c>
      <c r="C69" s="21">
        <f>SUM(C70:C76)</f>
        <v>0</v>
      </c>
      <c r="D69" s="21">
        <f t="shared" si="0"/>
        <v>18820160.010000002</v>
      </c>
      <c r="E69" s="21">
        <f>SUM(E70:E76)</f>
        <v>2991353.6399999997</v>
      </c>
      <c r="F69" s="21">
        <f>SUM(F70:F76)</f>
        <v>2991353.6399999997</v>
      </c>
      <c r="G69" s="21">
        <f t="shared" si="1"/>
        <v>15828806.370000001</v>
      </c>
    </row>
    <row r="70" spans="1:7" ht="13.2" x14ac:dyDescent="0.25">
      <c r="A70" s="19" t="s">
        <v>110</v>
      </c>
      <c r="B70" s="20">
        <v>18820160.010000002</v>
      </c>
      <c r="C70" s="20">
        <v>-9035160</v>
      </c>
      <c r="D70" s="20">
        <f t="shared" ref="D70:D76" si="2">B70+C70</f>
        <v>9785000.0100000016</v>
      </c>
      <c r="E70" s="20">
        <v>1145602.76</v>
      </c>
      <c r="F70" s="20">
        <v>1145602.76</v>
      </c>
      <c r="G70" s="20">
        <f t="shared" ref="G70:G76" si="3">D70-E70</f>
        <v>8639397.2500000019</v>
      </c>
    </row>
    <row r="71" spans="1:7" ht="13.2" x14ac:dyDescent="0.25">
      <c r="A71" s="19" t="s">
        <v>111</v>
      </c>
      <c r="B71" s="20">
        <v>0</v>
      </c>
      <c r="C71" s="20">
        <v>9035160</v>
      </c>
      <c r="D71" s="20">
        <f t="shared" si="2"/>
        <v>9035160</v>
      </c>
      <c r="E71" s="20">
        <v>1845750.88</v>
      </c>
      <c r="F71" s="20">
        <v>1845750.88</v>
      </c>
      <c r="G71" s="20">
        <f t="shared" si="3"/>
        <v>7189409.1200000001</v>
      </c>
    </row>
    <row r="72" spans="1:7" ht="13.2" x14ac:dyDescent="0.25">
      <c r="A72" s="19" t="s">
        <v>112</v>
      </c>
      <c r="B72" s="20">
        <v>0</v>
      </c>
      <c r="C72" s="20">
        <v>0</v>
      </c>
      <c r="D72" s="20">
        <f t="shared" si="2"/>
        <v>0</v>
      </c>
      <c r="E72" s="20">
        <v>0</v>
      </c>
      <c r="F72" s="20">
        <v>0</v>
      </c>
      <c r="G72" s="20">
        <f t="shared" si="3"/>
        <v>0</v>
      </c>
    </row>
    <row r="73" spans="1:7" ht="13.2" x14ac:dyDescent="0.25">
      <c r="A73" s="19" t="s">
        <v>113</v>
      </c>
      <c r="B73" s="20">
        <v>0</v>
      </c>
      <c r="C73" s="20">
        <v>0</v>
      </c>
      <c r="D73" s="20">
        <f t="shared" si="2"/>
        <v>0</v>
      </c>
      <c r="E73" s="20">
        <v>0</v>
      </c>
      <c r="F73" s="20">
        <v>0</v>
      </c>
      <c r="G73" s="20">
        <f t="shared" si="3"/>
        <v>0</v>
      </c>
    </row>
    <row r="74" spans="1:7" ht="13.2" x14ac:dyDescent="0.25">
      <c r="A74" s="19" t="s">
        <v>114</v>
      </c>
      <c r="B74" s="20">
        <v>0</v>
      </c>
      <c r="C74" s="20">
        <v>0</v>
      </c>
      <c r="D74" s="20">
        <f t="shared" si="2"/>
        <v>0</v>
      </c>
      <c r="E74" s="20">
        <v>0</v>
      </c>
      <c r="F74" s="20">
        <v>0</v>
      </c>
      <c r="G74" s="20">
        <f t="shared" si="3"/>
        <v>0</v>
      </c>
    </row>
    <row r="75" spans="1:7" ht="13.2" x14ac:dyDescent="0.25">
      <c r="A75" s="19" t="s">
        <v>115</v>
      </c>
      <c r="B75" s="20">
        <v>0</v>
      </c>
      <c r="C75" s="20">
        <v>0</v>
      </c>
      <c r="D75" s="20">
        <f t="shared" si="2"/>
        <v>0</v>
      </c>
      <c r="E75" s="20">
        <v>0</v>
      </c>
      <c r="F75" s="20">
        <v>0</v>
      </c>
      <c r="G75" s="20">
        <f t="shared" si="3"/>
        <v>0</v>
      </c>
    </row>
    <row r="76" spans="1:7" ht="13.2" x14ac:dyDescent="0.25">
      <c r="A76" s="23" t="s">
        <v>116</v>
      </c>
      <c r="B76" s="24">
        <v>0</v>
      </c>
      <c r="C76" s="24">
        <v>0</v>
      </c>
      <c r="D76" s="24">
        <f t="shared" si="2"/>
        <v>0</v>
      </c>
      <c r="E76" s="24">
        <v>0</v>
      </c>
      <c r="F76" s="24">
        <v>0</v>
      </c>
      <c r="G76" s="24">
        <f t="shared" si="3"/>
        <v>0</v>
      </c>
    </row>
    <row r="77" spans="1:7" ht="13.2" x14ac:dyDescent="0.25">
      <c r="A77" s="25" t="s">
        <v>50</v>
      </c>
      <c r="B77" s="26">
        <f t="shared" ref="B77:G77" si="4">SUM(B5+B13+B23+B33+B43+B53+B57+B65+B69)</f>
        <v>1094438141.51</v>
      </c>
      <c r="C77" s="26">
        <f t="shared" si="4"/>
        <v>440179310.37</v>
      </c>
      <c r="D77" s="26">
        <f t="shared" si="4"/>
        <v>1534617451.8799999</v>
      </c>
      <c r="E77" s="26">
        <f t="shared" si="4"/>
        <v>349903303.21000004</v>
      </c>
      <c r="F77" s="26">
        <f t="shared" si="4"/>
        <v>337127235.95999998</v>
      </c>
      <c r="G77" s="26">
        <f t="shared" si="4"/>
        <v>1184714148.6699996</v>
      </c>
    </row>
    <row r="79" spans="1:7" x14ac:dyDescent="0.2">
      <c r="A79" s="1" t="s">
        <v>120</v>
      </c>
    </row>
    <row r="85" spans="1:6" x14ac:dyDescent="0.2">
      <c r="A85" s="11" t="s">
        <v>164</v>
      </c>
      <c r="D85" s="51" t="s">
        <v>165</v>
      </c>
      <c r="E85" s="51"/>
      <c r="F85" s="51"/>
    </row>
    <row r="86" spans="1:6" ht="13.2" x14ac:dyDescent="0.25">
      <c r="A86" s="12" t="s">
        <v>166</v>
      </c>
      <c r="B86" s="13"/>
      <c r="C86" s="14"/>
      <c r="D86" s="42" t="s">
        <v>167</v>
      </c>
      <c r="E86" s="42"/>
      <c r="F86" s="42"/>
    </row>
    <row r="87" spans="1:6" ht="13.2" x14ac:dyDescent="0.25">
      <c r="A87" s="12" t="s">
        <v>168</v>
      </c>
      <c r="B87" s="13"/>
      <c r="C87" s="13"/>
      <c r="D87" s="42" t="s">
        <v>169</v>
      </c>
      <c r="E87" s="42"/>
      <c r="F87" s="42"/>
    </row>
  </sheetData>
  <sheetProtection formatCells="0" formatColumns="0" formatRows="0" autoFilter="0"/>
  <mergeCells count="6">
    <mergeCell ref="D86:F86"/>
    <mergeCell ref="D87:F87"/>
    <mergeCell ref="A1:G1"/>
    <mergeCell ref="B2:F2"/>
    <mergeCell ref="G2:G3"/>
    <mergeCell ref="D85:F85"/>
  </mergeCells>
  <printOptions horizontalCentered="1"/>
  <pageMargins left="0.31496062992125984" right="0.31496062992125984" top="0.35433070866141736" bottom="0.15748031496062992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showGridLines="0" zoomScaleNormal="100" workbookViewId="0">
      <selection activeCell="A3" sqref="A3"/>
    </sheetView>
  </sheetViews>
  <sheetFormatPr baseColWidth="10" defaultColWidth="12" defaultRowHeight="10.199999999999999" x14ac:dyDescent="0.2"/>
  <cols>
    <col min="1" max="1" width="47.7109375" style="1" customWidth="1"/>
    <col min="2" max="2" width="19.7109375" style="1" bestFit="1" customWidth="1"/>
    <col min="3" max="3" width="18.28515625" style="1" customWidth="1"/>
    <col min="4" max="4" width="19.7109375" style="1" bestFit="1" customWidth="1"/>
    <col min="5" max="6" width="18.28515625" style="1" customWidth="1"/>
    <col min="7" max="7" width="19.7109375" style="1" bestFit="1" customWidth="1"/>
    <col min="8" max="16384" width="12" style="1"/>
  </cols>
  <sheetData>
    <row r="1" spans="1:7" ht="56.4" customHeight="1" x14ac:dyDescent="0.2">
      <c r="A1" s="45" t="s">
        <v>130</v>
      </c>
      <c r="B1" s="43"/>
      <c r="C1" s="43"/>
      <c r="D1" s="43"/>
      <c r="E1" s="43"/>
      <c r="F1" s="43"/>
      <c r="G1" s="44"/>
    </row>
    <row r="2" spans="1:7" ht="13.2" x14ac:dyDescent="0.2">
      <c r="A2" s="8"/>
      <c r="B2" s="45" t="s">
        <v>57</v>
      </c>
      <c r="C2" s="43"/>
      <c r="D2" s="43"/>
      <c r="E2" s="43"/>
      <c r="F2" s="44"/>
      <c r="G2" s="46" t="s">
        <v>56</v>
      </c>
    </row>
    <row r="3" spans="1:7" ht="24.9" customHeight="1" x14ac:dyDescent="0.2">
      <c r="A3" s="9" t="s">
        <v>51</v>
      </c>
      <c r="B3" s="15" t="s">
        <v>52</v>
      </c>
      <c r="C3" s="15" t="s">
        <v>117</v>
      </c>
      <c r="D3" s="15" t="s">
        <v>53</v>
      </c>
      <c r="E3" s="15" t="s">
        <v>54</v>
      </c>
      <c r="F3" s="15" t="s">
        <v>55</v>
      </c>
      <c r="G3" s="47"/>
    </row>
    <row r="4" spans="1:7" ht="13.2" x14ac:dyDescent="0.2">
      <c r="A4" s="10"/>
      <c r="B4" s="16">
        <v>1</v>
      </c>
      <c r="C4" s="16">
        <v>2</v>
      </c>
      <c r="D4" s="16" t="s">
        <v>118</v>
      </c>
      <c r="E4" s="16">
        <v>4</v>
      </c>
      <c r="F4" s="16">
        <v>5</v>
      </c>
      <c r="G4" s="16" t="s">
        <v>119</v>
      </c>
    </row>
    <row r="5" spans="1:7" ht="13.2" x14ac:dyDescent="0.25">
      <c r="A5" s="27" t="s">
        <v>0</v>
      </c>
      <c r="B5" s="20">
        <v>842363969.57000005</v>
      </c>
      <c r="C5" s="20">
        <v>84939576.579999998</v>
      </c>
      <c r="D5" s="20">
        <f>B5+C5</f>
        <v>927303546.1500001</v>
      </c>
      <c r="E5" s="20">
        <v>152760021.34</v>
      </c>
      <c r="F5" s="20">
        <v>152689777.91</v>
      </c>
      <c r="G5" s="20">
        <f>D5-E5</f>
        <v>774543524.81000006</v>
      </c>
    </row>
    <row r="6" spans="1:7" ht="13.2" x14ac:dyDescent="0.25">
      <c r="A6" s="27" t="s">
        <v>1</v>
      </c>
      <c r="B6" s="20">
        <v>233254011.93000001</v>
      </c>
      <c r="C6" s="20">
        <v>364274893.79000002</v>
      </c>
      <c r="D6" s="20">
        <f>B6+C6</f>
        <v>597528905.72000003</v>
      </c>
      <c r="E6" s="20">
        <v>195997679.11000001</v>
      </c>
      <c r="F6" s="20">
        <v>183291855.28999999</v>
      </c>
      <c r="G6" s="20">
        <f>D6-E6</f>
        <v>401531226.61000001</v>
      </c>
    </row>
    <row r="7" spans="1:7" ht="13.2" x14ac:dyDescent="0.25">
      <c r="A7" s="27" t="s">
        <v>2</v>
      </c>
      <c r="B7" s="20">
        <v>18820160.010000002</v>
      </c>
      <c r="C7" s="20">
        <v>-9035160</v>
      </c>
      <c r="D7" s="20">
        <f>B7+C7</f>
        <v>9785000.0100000016</v>
      </c>
      <c r="E7" s="20">
        <v>1145602.76</v>
      </c>
      <c r="F7" s="20">
        <v>1145602.76</v>
      </c>
      <c r="G7" s="20">
        <f>D7-E7</f>
        <v>8639397.2500000019</v>
      </c>
    </row>
    <row r="8" spans="1:7" ht="13.2" x14ac:dyDescent="0.25">
      <c r="A8" s="27" t="s">
        <v>39</v>
      </c>
      <c r="B8" s="20">
        <v>0</v>
      </c>
      <c r="C8" s="20">
        <v>0</v>
      </c>
      <c r="D8" s="20">
        <f>B8+C8</f>
        <v>0</v>
      </c>
      <c r="E8" s="20">
        <v>0</v>
      </c>
      <c r="F8" s="20">
        <v>0</v>
      </c>
      <c r="G8" s="20">
        <f>D8-E8</f>
        <v>0</v>
      </c>
    </row>
    <row r="9" spans="1:7" ht="13.2" x14ac:dyDescent="0.25">
      <c r="A9" s="28" t="s">
        <v>36</v>
      </c>
      <c r="B9" s="24">
        <v>0</v>
      </c>
      <c r="C9" s="24">
        <v>0</v>
      </c>
      <c r="D9" s="24">
        <f>B9+C9</f>
        <v>0</v>
      </c>
      <c r="E9" s="24">
        <v>0</v>
      </c>
      <c r="F9" s="24">
        <v>0</v>
      </c>
      <c r="G9" s="24">
        <f>D9-E9</f>
        <v>0</v>
      </c>
    </row>
    <row r="10" spans="1:7" ht="13.2" x14ac:dyDescent="0.25">
      <c r="A10" s="25" t="s">
        <v>50</v>
      </c>
      <c r="B10" s="26">
        <f t="shared" ref="B10:G10" si="0">SUM(B5+B6+B7+B8+B9)</f>
        <v>1094438141.51</v>
      </c>
      <c r="C10" s="26">
        <f t="shared" si="0"/>
        <v>440179310.37</v>
      </c>
      <c r="D10" s="26">
        <f t="shared" si="0"/>
        <v>1534617451.8800001</v>
      </c>
      <c r="E10" s="26">
        <f t="shared" si="0"/>
        <v>349903303.21000004</v>
      </c>
      <c r="F10" s="26">
        <f t="shared" si="0"/>
        <v>337127235.95999998</v>
      </c>
      <c r="G10" s="26">
        <f t="shared" si="0"/>
        <v>1184714148.6700001</v>
      </c>
    </row>
    <row r="20" spans="1:6" x14ac:dyDescent="0.2">
      <c r="A20" s="11" t="s">
        <v>164</v>
      </c>
      <c r="D20" s="51" t="s">
        <v>165</v>
      </c>
      <c r="E20" s="51"/>
      <c r="F20" s="51"/>
    </row>
    <row r="21" spans="1:6" ht="13.2" x14ac:dyDescent="0.25">
      <c r="A21" s="12" t="s">
        <v>166</v>
      </c>
      <c r="B21" s="13"/>
      <c r="C21" s="14"/>
      <c r="D21" s="42" t="s">
        <v>167</v>
      </c>
      <c r="E21" s="42"/>
      <c r="F21" s="42"/>
    </row>
    <row r="22" spans="1:6" ht="13.2" x14ac:dyDescent="0.25">
      <c r="A22" s="12" t="s">
        <v>168</v>
      </c>
      <c r="B22" s="13"/>
      <c r="C22" s="13"/>
      <c r="D22" s="42" t="s">
        <v>169</v>
      </c>
      <c r="E22" s="42"/>
      <c r="F22" s="42"/>
    </row>
  </sheetData>
  <sheetProtection formatCells="0" formatColumns="0" formatRows="0" autoFilter="0"/>
  <mergeCells count="6">
    <mergeCell ref="A1:G1"/>
    <mergeCell ref="D20:F20"/>
    <mergeCell ref="D21:F21"/>
    <mergeCell ref="D22:F22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9"/>
  <sheetViews>
    <sheetView showGridLines="0" topLeftCell="A51" workbookViewId="0">
      <selection activeCell="A52" sqref="A52"/>
    </sheetView>
  </sheetViews>
  <sheetFormatPr baseColWidth="10" defaultColWidth="12" defaultRowHeight="10.199999999999999" x14ac:dyDescent="0.2"/>
  <cols>
    <col min="1" max="1" width="60.140625" style="1" customWidth="1"/>
    <col min="2" max="2" width="19.28515625" style="1" customWidth="1"/>
    <col min="3" max="3" width="18.28515625" style="1" customWidth="1"/>
    <col min="4" max="4" width="19.5703125" style="1" customWidth="1"/>
    <col min="5" max="6" width="18.28515625" style="1" customWidth="1"/>
    <col min="7" max="7" width="19.85546875" style="1" customWidth="1"/>
    <col min="8" max="16384" width="12" style="1"/>
  </cols>
  <sheetData>
    <row r="1" spans="1:7" ht="54" customHeight="1" x14ac:dyDescent="0.2">
      <c r="A1" s="45" t="s">
        <v>160</v>
      </c>
      <c r="B1" s="43"/>
      <c r="C1" s="43"/>
      <c r="D1" s="43"/>
      <c r="E1" s="43"/>
      <c r="F1" s="43"/>
      <c r="G1" s="44"/>
    </row>
    <row r="2" spans="1:7" ht="13.2" x14ac:dyDescent="0.2">
      <c r="A2" s="48" t="s">
        <v>51</v>
      </c>
      <c r="B2" s="45" t="s">
        <v>57</v>
      </c>
      <c r="C2" s="43"/>
      <c r="D2" s="43"/>
      <c r="E2" s="43"/>
      <c r="F2" s="44"/>
      <c r="G2" s="46" t="s">
        <v>56</v>
      </c>
    </row>
    <row r="3" spans="1:7" ht="24.9" customHeight="1" x14ac:dyDescent="0.2">
      <c r="A3" s="49"/>
      <c r="B3" s="15" t="s">
        <v>52</v>
      </c>
      <c r="C3" s="15" t="s">
        <v>117</v>
      </c>
      <c r="D3" s="15" t="s">
        <v>53</v>
      </c>
      <c r="E3" s="15" t="s">
        <v>54</v>
      </c>
      <c r="F3" s="15" t="s">
        <v>55</v>
      </c>
      <c r="G3" s="47"/>
    </row>
    <row r="4" spans="1:7" ht="13.2" x14ac:dyDescent="0.2">
      <c r="A4" s="50"/>
      <c r="B4" s="16">
        <v>1</v>
      </c>
      <c r="C4" s="16">
        <v>2</v>
      </c>
      <c r="D4" s="16" t="s">
        <v>118</v>
      </c>
      <c r="E4" s="16">
        <v>4</v>
      </c>
      <c r="F4" s="16">
        <v>5</v>
      </c>
      <c r="G4" s="16" t="s">
        <v>119</v>
      </c>
    </row>
    <row r="5" spans="1:7" ht="13.2" x14ac:dyDescent="0.2">
      <c r="A5" s="29"/>
      <c r="B5" s="30"/>
      <c r="C5" s="30"/>
      <c r="D5" s="30"/>
      <c r="E5" s="30"/>
      <c r="F5" s="30"/>
      <c r="G5" s="30"/>
    </row>
    <row r="6" spans="1:7" ht="13.2" x14ac:dyDescent="0.25">
      <c r="A6" s="31" t="s">
        <v>131</v>
      </c>
      <c r="B6" s="20">
        <v>16243494.25</v>
      </c>
      <c r="C6" s="20">
        <v>0</v>
      </c>
      <c r="D6" s="20">
        <f>B6+C6</f>
        <v>16243494.25</v>
      </c>
      <c r="E6" s="20">
        <v>2634613.7400000002</v>
      </c>
      <c r="F6" s="20">
        <v>2500123.94</v>
      </c>
      <c r="G6" s="20">
        <f>D6-E6</f>
        <v>13608880.51</v>
      </c>
    </row>
    <row r="7" spans="1:7" ht="13.2" x14ac:dyDescent="0.25">
      <c r="A7" s="31" t="s">
        <v>132</v>
      </c>
      <c r="B7" s="20">
        <v>24985542.190000001</v>
      </c>
      <c r="C7" s="20">
        <v>18198403.399999999</v>
      </c>
      <c r="D7" s="20">
        <f t="shared" ref="D7:D12" si="0">B7+C7</f>
        <v>43183945.590000004</v>
      </c>
      <c r="E7" s="20">
        <v>5486647.9900000002</v>
      </c>
      <c r="F7" s="20">
        <v>3797890.79</v>
      </c>
      <c r="G7" s="20">
        <f t="shared" ref="G7:G12" si="1">D7-E7</f>
        <v>37697297.600000001</v>
      </c>
    </row>
    <row r="8" spans="1:7" ht="13.2" x14ac:dyDescent="0.25">
      <c r="A8" s="31" t="s">
        <v>133</v>
      </c>
      <c r="B8" s="20">
        <v>19881918.5</v>
      </c>
      <c r="C8" s="20">
        <v>336900</v>
      </c>
      <c r="D8" s="20">
        <f t="shared" si="0"/>
        <v>20218818.5</v>
      </c>
      <c r="E8" s="20">
        <v>2013932.19</v>
      </c>
      <c r="F8" s="20">
        <v>1942878.56</v>
      </c>
      <c r="G8" s="20">
        <f t="shared" si="1"/>
        <v>18204886.309999999</v>
      </c>
    </row>
    <row r="9" spans="1:7" ht="13.2" x14ac:dyDescent="0.25">
      <c r="A9" s="31" t="s">
        <v>134</v>
      </c>
      <c r="B9" s="20">
        <v>7413286.0099999998</v>
      </c>
      <c r="C9" s="20">
        <v>336900</v>
      </c>
      <c r="D9" s="20">
        <f t="shared" si="0"/>
        <v>7750186.0099999998</v>
      </c>
      <c r="E9" s="20">
        <v>1083685.1299999999</v>
      </c>
      <c r="F9" s="20">
        <v>1080756.1299999999</v>
      </c>
      <c r="G9" s="20">
        <f t="shared" si="1"/>
        <v>6666500.8799999999</v>
      </c>
    </row>
    <row r="10" spans="1:7" ht="13.2" x14ac:dyDescent="0.25">
      <c r="A10" s="31" t="s">
        <v>135</v>
      </c>
      <c r="B10" s="20">
        <v>16332915.08</v>
      </c>
      <c r="C10" s="20">
        <v>0</v>
      </c>
      <c r="D10" s="20">
        <f t="shared" si="0"/>
        <v>16332915.08</v>
      </c>
      <c r="E10" s="20">
        <v>1255025.3</v>
      </c>
      <c r="F10" s="20">
        <v>1237345.3999999999</v>
      </c>
      <c r="G10" s="20">
        <f t="shared" si="1"/>
        <v>15077889.779999999</v>
      </c>
    </row>
    <row r="11" spans="1:7" ht="13.2" x14ac:dyDescent="0.25">
      <c r="A11" s="31" t="s">
        <v>136</v>
      </c>
      <c r="B11" s="20">
        <v>943206.68</v>
      </c>
      <c r="C11" s="20">
        <v>0</v>
      </c>
      <c r="D11" s="20">
        <f t="shared" si="0"/>
        <v>943206.68</v>
      </c>
      <c r="E11" s="20">
        <v>158909.39000000001</v>
      </c>
      <c r="F11" s="20">
        <v>153099.39000000001</v>
      </c>
      <c r="G11" s="20">
        <f t="shared" si="1"/>
        <v>784297.29</v>
      </c>
    </row>
    <row r="12" spans="1:7" ht="13.2" x14ac:dyDescent="0.25">
      <c r="A12" s="31" t="s">
        <v>137</v>
      </c>
      <c r="B12" s="20">
        <v>106142996.48</v>
      </c>
      <c r="C12" s="20">
        <v>12473741.619999999</v>
      </c>
      <c r="D12" s="20">
        <f t="shared" si="0"/>
        <v>118616738.10000001</v>
      </c>
      <c r="E12" s="20">
        <v>10657247.07</v>
      </c>
      <c r="F12" s="20">
        <v>10626794.6</v>
      </c>
      <c r="G12" s="20">
        <f t="shared" si="1"/>
        <v>107959491.03</v>
      </c>
    </row>
    <row r="13" spans="1:7" ht="13.2" x14ac:dyDescent="0.25">
      <c r="A13" s="31" t="s">
        <v>138</v>
      </c>
      <c r="B13" s="20">
        <v>8049868.9100000001</v>
      </c>
      <c r="C13" s="20">
        <v>0</v>
      </c>
      <c r="D13" s="20">
        <f t="shared" ref="D13" si="2">B13+C13</f>
        <v>8049868.9100000001</v>
      </c>
      <c r="E13" s="20">
        <v>1065090.1499999999</v>
      </c>
      <c r="F13" s="20">
        <v>4174137.64</v>
      </c>
      <c r="G13" s="20">
        <f t="shared" ref="G13" si="3">D13-E13</f>
        <v>6984778.7599999998</v>
      </c>
    </row>
    <row r="14" spans="1:7" ht="13.2" x14ac:dyDescent="0.25">
      <c r="A14" s="31" t="s">
        <v>139</v>
      </c>
      <c r="B14" s="20">
        <v>154881490.81</v>
      </c>
      <c r="C14" s="20">
        <v>14170045.890000001</v>
      </c>
      <c r="D14" s="20">
        <f t="shared" ref="D14" si="4">B14+C14</f>
        <v>169051536.69999999</v>
      </c>
      <c r="E14" s="20">
        <v>27019865.289999999</v>
      </c>
      <c r="F14" s="20">
        <v>26866609.52</v>
      </c>
      <c r="G14" s="20">
        <f t="shared" ref="G14" si="5">D14-E14</f>
        <v>142031671.41</v>
      </c>
    </row>
    <row r="15" spans="1:7" ht="13.2" x14ac:dyDescent="0.25">
      <c r="A15" s="31" t="s">
        <v>140</v>
      </c>
      <c r="B15" s="20">
        <v>13936961.550000001</v>
      </c>
      <c r="C15" s="20">
        <v>74746</v>
      </c>
      <c r="D15" s="20">
        <f t="shared" ref="D15" si="6">B15+C15</f>
        <v>14011707.550000001</v>
      </c>
      <c r="E15" s="20">
        <v>1205801.48</v>
      </c>
      <c r="F15" s="20">
        <v>1202321.48</v>
      </c>
      <c r="G15" s="20">
        <f t="shared" ref="G15" si="7">D15-E15</f>
        <v>12805906.07</v>
      </c>
    </row>
    <row r="16" spans="1:7" ht="13.2" x14ac:dyDescent="0.25">
      <c r="A16" s="31" t="s">
        <v>141</v>
      </c>
      <c r="B16" s="20">
        <v>47037728.490000002</v>
      </c>
      <c r="C16" s="20">
        <v>16413383.59</v>
      </c>
      <c r="D16" s="20">
        <f t="shared" ref="D16" si="8">B16+C16</f>
        <v>63451112.079999998</v>
      </c>
      <c r="E16" s="20">
        <v>17953460.489999998</v>
      </c>
      <c r="F16" s="20">
        <v>17735048.289999999</v>
      </c>
      <c r="G16" s="20">
        <f t="shared" ref="G16" si="9">D16-E16</f>
        <v>45497651.590000004</v>
      </c>
    </row>
    <row r="17" spans="1:7" ht="13.2" x14ac:dyDescent="0.25">
      <c r="A17" s="31" t="s">
        <v>142</v>
      </c>
      <c r="B17" s="20">
        <v>12462484.060000001</v>
      </c>
      <c r="C17" s="20">
        <v>1096500</v>
      </c>
      <c r="D17" s="20">
        <f t="shared" ref="D17" si="10">B17+C17</f>
        <v>13558984.060000001</v>
      </c>
      <c r="E17" s="20">
        <v>1785718.81</v>
      </c>
      <c r="F17" s="20">
        <v>1752149.57</v>
      </c>
      <c r="G17" s="20">
        <f t="shared" ref="G17" si="11">D17-E17</f>
        <v>11773265.25</v>
      </c>
    </row>
    <row r="18" spans="1:7" ht="13.2" x14ac:dyDescent="0.25">
      <c r="A18" s="31" t="s">
        <v>143</v>
      </c>
      <c r="B18" s="20">
        <v>189969433.86000001</v>
      </c>
      <c r="C18" s="20">
        <v>37525872.659999996</v>
      </c>
      <c r="D18" s="20">
        <f t="shared" ref="D18" si="12">B18+C18</f>
        <v>227495306.52000001</v>
      </c>
      <c r="E18" s="20">
        <v>52880361.189999998</v>
      </c>
      <c r="F18" s="20">
        <v>52630989.729999997</v>
      </c>
      <c r="G18" s="20">
        <f t="shared" ref="G18" si="13">D18-E18</f>
        <v>174614945.33000001</v>
      </c>
    </row>
    <row r="19" spans="1:7" ht="13.2" x14ac:dyDescent="0.25">
      <c r="A19" s="31" t="s">
        <v>144</v>
      </c>
      <c r="B19" s="20">
        <v>182531044.52000001</v>
      </c>
      <c r="C19" s="20">
        <v>314918466.17000002</v>
      </c>
      <c r="D19" s="20">
        <f t="shared" ref="D19" si="14">B19+C19</f>
        <v>497449510.69000006</v>
      </c>
      <c r="E19" s="20">
        <v>153511668.44999999</v>
      </c>
      <c r="F19" s="20">
        <v>140938781.59</v>
      </c>
      <c r="G19" s="20">
        <f t="shared" ref="G19" si="15">D19-E19</f>
        <v>343937842.24000007</v>
      </c>
    </row>
    <row r="20" spans="1:7" ht="13.2" x14ac:dyDescent="0.25">
      <c r="A20" s="31" t="s">
        <v>145</v>
      </c>
      <c r="B20" s="20">
        <v>9956024.5399999991</v>
      </c>
      <c r="C20" s="20">
        <v>0</v>
      </c>
      <c r="D20" s="20">
        <f t="shared" ref="D20" si="16">B20+C20</f>
        <v>9956024.5399999991</v>
      </c>
      <c r="E20" s="20">
        <v>1450544.43</v>
      </c>
      <c r="F20" s="20">
        <v>1437264.43</v>
      </c>
      <c r="G20" s="20">
        <f t="shared" ref="G20" si="17">D20-E20</f>
        <v>8505480.1099999994</v>
      </c>
    </row>
    <row r="21" spans="1:7" ht="13.2" x14ac:dyDescent="0.25">
      <c r="A21" s="31" t="s">
        <v>146</v>
      </c>
      <c r="B21" s="20">
        <v>17633743.43</v>
      </c>
      <c r="C21" s="20">
        <v>314</v>
      </c>
      <c r="D21" s="20">
        <f t="shared" ref="D21" si="18">B21+C21</f>
        <v>17634057.43</v>
      </c>
      <c r="E21" s="20">
        <v>1489201.55</v>
      </c>
      <c r="F21" s="20">
        <v>867431.35</v>
      </c>
      <c r="G21" s="20">
        <f t="shared" ref="G21" si="19">D21-E21</f>
        <v>16144855.879999999</v>
      </c>
    </row>
    <row r="22" spans="1:7" ht="13.2" x14ac:dyDescent="0.25">
      <c r="A22" s="31" t="s">
        <v>147</v>
      </c>
      <c r="B22" s="20">
        <v>20244408.579999998</v>
      </c>
      <c r="C22" s="20">
        <v>0</v>
      </c>
      <c r="D22" s="20">
        <f t="shared" ref="D22" si="20">B22+C22</f>
        <v>20244408.579999998</v>
      </c>
      <c r="E22" s="20">
        <v>6927122.2000000002</v>
      </c>
      <c r="F22" s="20">
        <v>6842801.4000000004</v>
      </c>
      <c r="G22" s="20">
        <f t="shared" ref="G22" si="21">D22-E22</f>
        <v>13317286.379999999</v>
      </c>
    </row>
    <row r="23" spans="1:7" ht="13.2" x14ac:dyDescent="0.25">
      <c r="A23" s="31" t="s">
        <v>148</v>
      </c>
      <c r="B23" s="20">
        <v>21509594.109999999</v>
      </c>
      <c r="C23" s="20">
        <v>26094</v>
      </c>
      <c r="D23" s="20">
        <f t="shared" ref="D23" si="22">B23+C23</f>
        <v>21535688.109999999</v>
      </c>
      <c r="E23" s="20">
        <v>2657441.3199999998</v>
      </c>
      <c r="F23" s="20">
        <v>1912698.25</v>
      </c>
      <c r="G23" s="20">
        <f t="shared" ref="G23" si="23">D23-E23</f>
        <v>18878246.789999999</v>
      </c>
    </row>
    <row r="24" spans="1:7" ht="13.2" x14ac:dyDescent="0.25">
      <c r="A24" s="31" t="s">
        <v>149</v>
      </c>
      <c r="B24" s="20">
        <v>23310603.390000001</v>
      </c>
      <c r="C24" s="20">
        <v>34225</v>
      </c>
      <c r="D24" s="20">
        <f t="shared" ref="D24" si="24">B24+C24</f>
        <v>23344828.390000001</v>
      </c>
      <c r="E24" s="20">
        <v>3879519.93</v>
      </c>
      <c r="F24" s="20">
        <v>3855159.93</v>
      </c>
      <c r="G24" s="20">
        <f t="shared" ref="G24" si="25">D24-E24</f>
        <v>19465308.460000001</v>
      </c>
    </row>
    <row r="25" spans="1:7" ht="13.2" x14ac:dyDescent="0.25">
      <c r="A25" s="31" t="s">
        <v>150</v>
      </c>
      <c r="B25" s="20">
        <v>12773119.890000001</v>
      </c>
      <c r="C25" s="20">
        <v>599997.24</v>
      </c>
      <c r="D25" s="20">
        <f t="shared" ref="D25" si="26">B25+C25</f>
        <v>13373117.130000001</v>
      </c>
      <c r="E25" s="20">
        <v>2559335.71</v>
      </c>
      <c r="F25" s="20">
        <v>1649554.15</v>
      </c>
      <c r="G25" s="20">
        <f t="shared" ref="G25" si="27">D25-E25</f>
        <v>10813781.420000002</v>
      </c>
    </row>
    <row r="26" spans="1:7" ht="13.2" x14ac:dyDescent="0.25">
      <c r="A26" s="31" t="s">
        <v>151</v>
      </c>
      <c r="B26" s="20">
        <v>27415536.16</v>
      </c>
      <c r="C26" s="20">
        <v>0</v>
      </c>
      <c r="D26" s="20">
        <f t="shared" ref="D26" si="28">B26+C26</f>
        <v>27415536.16</v>
      </c>
      <c r="E26" s="20">
        <v>3652764.01</v>
      </c>
      <c r="F26" s="20">
        <v>5452471.5</v>
      </c>
      <c r="G26" s="20">
        <f t="shared" ref="G26" si="29">D26-E26</f>
        <v>23762772.149999999</v>
      </c>
    </row>
    <row r="27" spans="1:7" ht="13.2" x14ac:dyDescent="0.25">
      <c r="A27" s="31" t="s">
        <v>152</v>
      </c>
      <c r="B27" s="20">
        <v>12018616.66</v>
      </c>
      <c r="C27" s="20">
        <v>0</v>
      </c>
      <c r="D27" s="20">
        <f t="shared" ref="D27" si="30">B27+C27</f>
        <v>12018616.66</v>
      </c>
      <c r="E27" s="20">
        <v>1277571.6100000001</v>
      </c>
      <c r="F27" s="20">
        <v>1268691.8700000001</v>
      </c>
      <c r="G27" s="20">
        <f t="shared" ref="G27" si="31">D27-E27</f>
        <v>10741045.050000001</v>
      </c>
    </row>
    <row r="28" spans="1:7" ht="13.2" x14ac:dyDescent="0.25">
      <c r="A28" s="31" t="s">
        <v>153</v>
      </c>
      <c r="B28" s="20">
        <v>44264693.479999997</v>
      </c>
      <c r="C28" s="20">
        <v>23150520.800000001</v>
      </c>
      <c r="D28" s="20">
        <f t="shared" ref="D28" si="32">B28+C28</f>
        <v>67415214.280000001</v>
      </c>
      <c r="E28" s="20">
        <v>26559820.940000001</v>
      </c>
      <c r="F28" s="20">
        <v>26562131.66</v>
      </c>
      <c r="G28" s="20">
        <f t="shared" ref="G28" si="33">D28-E28</f>
        <v>40855393.340000004</v>
      </c>
    </row>
    <row r="29" spans="1:7" ht="13.2" x14ac:dyDescent="0.25">
      <c r="A29" s="31" t="s">
        <v>154</v>
      </c>
      <c r="B29" s="20">
        <v>23610117.920000002</v>
      </c>
      <c r="C29" s="20">
        <v>823200</v>
      </c>
      <c r="D29" s="20">
        <f t="shared" ref="D29" si="34">B29+C29</f>
        <v>24433317.920000002</v>
      </c>
      <c r="E29" s="20">
        <v>2653610.96</v>
      </c>
      <c r="F29" s="20">
        <v>2555760.91</v>
      </c>
      <c r="G29" s="20">
        <f t="shared" ref="G29" si="35">D29-E29</f>
        <v>21779706.960000001</v>
      </c>
    </row>
    <row r="30" spans="1:7" ht="13.2" x14ac:dyDescent="0.25">
      <c r="A30" s="31" t="s">
        <v>155</v>
      </c>
      <c r="B30" s="20">
        <v>3045804.59</v>
      </c>
      <c r="C30" s="20">
        <v>0</v>
      </c>
      <c r="D30" s="20">
        <f t="shared" ref="D30" si="36">B30+C30</f>
        <v>3045804.59</v>
      </c>
      <c r="E30" s="20">
        <v>413085.74</v>
      </c>
      <c r="F30" s="20">
        <v>413085.74</v>
      </c>
      <c r="G30" s="20">
        <f t="shared" ref="G30" si="37">D30-E30</f>
        <v>2632718.8499999996</v>
      </c>
    </row>
    <row r="31" spans="1:7" ht="13.2" x14ac:dyDescent="0.25">
      <c r="A31" s="31" t="s">
        <v>156</v>
      </c>
      <c r="B31" s="20">
        <v>61091099.200000003</v>
      </c>
      <c r="C31" s="20">
        <v>0</v>
      </c>
      <c r="D31" s="20">
        <f t="shared" ref="D31" si="38">B31+C31</f>
        <v>61091099.200000003</v>
      </c>
      <c r="E31" s="20">
        <v>13870068.41</v>
      </c>
      <c r="F31" s="20">
        <v>13870068.41</v>
      </c>
      <c r="G31" s="20">
        <f t="shared" ref="G31" si="39">D31-E31</f>
        <v>47221030.790000007</v>
      </c>
    </row>
    <row r="32" spans="1:7" ht="13.2" x14ac:dyDescent="0.25">
      <c r="A32" s="31" t="s">
        <v>157</v>
      </c>
      <c r="B32" s="20">
        <v>4884908.17</v>
      </c>
      <c r="C32" s="20">
        <v>0</v>
      </c>
      <c r="D32" s="20">
        <f t="shared" ref="D32" si="40">B32+C32</f>
        <v>4884908.17</v>
      </c>
      <c r="E32" s="20">
        <v>1222440.73</v>
      </c>
      <c r="F32" s="20">
        <v>1222440.73</v>
      </c>
      <c r="G32" s="20">
        <f t="shared" ref="G32" si="41">D32-E32</f>
        <v>3662467.44</v>
      </c>
    </row>
    <row r="33" spans="1:7" ht="13.2" x14ac:dyDescent="0.25">
      <c r="A33" s="31" t="s">
        <v>158</v>
      </c>
      <c r="B33" s="20">
        <v>7210000</v>
      </c>
      <c r="C33" s="20">
        <v>0</v>
      </c>
      <c r="D33" s="20">
        <f t="shared" ref="D33" si="42">B33+C33</f>
        <v>7210000</v>
      </c>
      <c r="E33" s="20">
        <v>1802499</v>
      </c>
      <c r="F33" s="20">
        <v>1802499</v>
      </c>
      <c r="G33" s="20">
        <f t="shared" ref="G33" si="43">D33-E33</f>
        <v>5407501</v>
      </c>
    </row>
    <row r="34" spans="1:7" ht="13.2" x14ac:dyDescent="0.25">
      <c r="A34" s="31" t="s">
        <v>159</v>
      </c>
      <c r="B34" s="20">
        <v>4657500</v>
      </c>
      <c r="C34" s="20">
        <v>0</v>
      </c>
      <c r="D34" s="20">
        <f t="shared" ref="D34" si="44">B34+C34</f>
        <v>4657500</v>
      </c>
      <c r="E34" s="20">
        <v>776250</v>
      </c>
      <c r="F34" s="20">
        <v>776250</v>
      </c>
      <c r="G34" s="20">
        <f t="shared" ref="G34" si="45">D34-E34</f>
        <v>3881250</v>
      </c>
    </row>
    <row r="35" spans="1:7" ht="13.2" x14ac:dyDescent="0.25">
      <c r="A35" s="31"/>
      <c r="B35" s="20"/>
      <c r="C35" s="20"/>
      <c r="D35" s="20"/>
      <c r="E35" s="20"/>
      <c r="F35" s="20"/>
      <c r="G35" s="20"/>
    </row>
    <row r="36" spans="1:7" ht="13.2" x14ac:dyDescent="0.25">
      <c r="A36" s="32" t="s">
        <v>50</v>
      </c>
      <c r="B36" s="33">
        <f t="shared" ref="B36:G36" si="46">SUM(B6:B35)</f>
        <v>1094438141.51</v>
      </c>
      <c r="C36" s="33">
        <f t="shared" si="46"/>
        <v>440179310.37000006</v>
      </c>
      <c r="D36" s="33">
        <f t="shared" si="46"/>
        <v>1534617451.8800006</v>
      </c>
      <c r="E36" s="33">
        <f t="shared" si="46"/>
        <v>349903303.20999998</v>
      </c>
      <c r="F36" s="33">
        <f t="shared" si="46"/>
        <v>337127235.9600001</v>
      </c>
      <c r="G36" s="33">
        <f t="shared" si="46"/>
        <v>1184714148.6700001</v>
      </c>
    </row>
    <row r="39" spans="1:7" ht="45" customHeight="1" x14ac:dyDescent="0.2">
      <c r="A39" s="57" t="s">
        <v>161</v>
      </c>
      <c r="B39" s="58"/>
      <c r="C39" s="58"/>
      <c r="D39" s="58"/>
      <c r="E39" s="58"/>
      <c r="F39" s="58"/>
      <c r="G39" s="59"/>
    </row>
    <row r="40" spans="1:7" x14ac:dyDescent="0.2">
      <c r="A40" s="62" t="s">
        <v>51</v>
      </c>
      <c r="B40" s="57" t="s">
        <v>57</v>
      </c>
      <c r="C40" s="58"/>
      <c r="D40" s="58"/>
      <c r="E40" s="58"/>
      <c r="F40" s="59"/>
      <c r="G40" s="60" t="s">
        <v>56</v>
      </c>
    </row>
    <row r="41" spans="1:7" ht="20.399999999999999" x14ac:dyDescent="0.2">
      <c r="A41" s="63"/>
      <c r="B41" s="2" t="s">
        <v>52</v>
      </c>
      <c r="C41" s="2" t="s">
        <v>117</v>
      </c>
      <c r="D41" s="2" t="s">
        <v>53</v>
      </c>
      <c r="E41" s="2" t="s">
        <v>54</v>
      </c>
      <c r="F41" s="2" t="s">
        <v>55</v>
      </c>
      <c r="G41" s="61"/>
    </row>
    <row r="42" spans="1:7" x14ac:dyDescent="0.2">
      <c r="A42" s="64"/>
      <c r="B42" s="3">
        <v>1</v>
      </c>
      <c r="C42" s="3">
        <v>2</v>
      </c>
      <c r="D42" s="3" t="s">
        <v>118</v>
      </c>
      <c r="E42" s="3">
        <v>4</v>
      </c>
      <c r="F42" s="3">
        <v>5</v>
      </c>
      <c r="G42" s="3" t="s">
        <v>119</v>
      </c>
    </row>
    <row r="43" spans="1:7" x14ac:dyDescent="0.2">
      <c r="A43" s="7" t="s">
        <v>8</v>
      </c>
      <c r="B43" s="4">
        <v>0</v>
      </c>
      <c r="C43" s="4">
        <v>0</v>
      </c>
      <c r="D43" s="4">
        <f>B43+C43</f>
        <v>0</v>
      </c>
      <c r="E43" s="4">
        <v>0</v>
      </c>
      <c r="F43" s="4">
        <v>0</v>
      </c>
      <c r="G43" s="4">
        <f>D43-E43</f>
        <v>0</v>
      </c>
    </row>
    <row r="44" spans="1:7" x14ac:dyDescent="0.2">
      <c r="A44" s="7" t="s">
        <v>9</v>
      </c>
      <c r="B44" s="4">
        <v>0</v>
      </c>
      <c r="C44" s="4">
        <v>0</v>
      </c>
      <c r="D44" s="4">
        <f t="shared" ref="D44:D46" si="47">B44+C44</f>
        <v>0</v>
      </c>
      <c r="E44" s="4">
        <v>0</v>
      </c>
      <c r="F44" s="4">
        <v>0</v>
      </c>
      <c r="G44" s="4">
        <f t="shared" ref="G44:G46" si="48">D44-E44</f>
        <v>0</v>
      </c>
    </row>
    <row r="45" spans="1:7" x14ac:dyDescent="0.2">
      <c r="A45" s="7" t="s">
        <v>10</v>
      </c>
      <c r="B45" s="4">
        <v>0</v>
      </c>
      <c r="C45" s="4">
        <v>0</v>
      </c>
      <c r="D45" s="4">
        <f t="shared" si="47"/>
        <v>0</v>
      </c>
      <c r="E45" s="4">
        <v>0</v>
      </c>
      <c r="F45" s="4">
        <v>0</v>
      </c>
      <c r="G45" s="4">
        <f t="shared" si="48"/>
        <v>0</v>
      </c>
    </row>
    <row r="46" spans="1:7" x14ac:dyDescent="0.2">
      <c r="A46" s="7" t="s">
        <v>121</v>
      </c>
      <c r="B46" s="4">
        <v>0</v>
      </c>
      <c r="C46" s="4">
        <v>0</v>
      </c>
      <c r="D46" s="4">
        <f t="shared" si="47"/>
        <v>0</v>
      </c>
      <c r="E46" s="4">
        <v>0</v>
      </c>
      <c r="F46" s="4">
        <v>0</v>
      </c>
      <c r="G46" s="4">
        <f t="shared" si="48"/>
        <v>0</v>
      </c>
    </row>
    <row r="47" spans="1:7" x14ac:dyDescent="0.2">
      <c r="A47" s="5" t="s">
        <v>50</v>
      </c>
      <c r="B47" s="6">
        <f t="shared" ref="B47:G47" si="49">SUM(B43:B46)</f>
        <v>0</v>
      </c>
      <c r="C47" s="6">
        <f t="shared" si="49"/>
        <v>0</v>
      </c>
      <c r="D47" s="6">
        <f t="shared" si="49"/>
        <v>0</v>
      </c>
      <c r="E47" s="6">
        <f t="shared" si="49"/>
        <v>0</v>
      </c>
      <c r="F47" s="6">
        <f t="shared" si="49"/>
        <v>0</v>
      </c>
      <c r="G47" s="6">
        <f t="shared" si="49"/>
        <v>0</v>
      </c>
    </row>
    <row r="50" spans="1:7" ht="45" customHeight="1" x14ac:dyDescent="0.2">
      <c r="A50" s="52" t="s">
        <v>162</v>
      </c>
      <c r="B50" s="53"/>
      <c r="C50" s="53"/>
      <c r="D50" s="53"/>
      <c r="E50" s="53"/>
      <c r="F50" s="53"/>
      <c r="G50" s="54"/>
    </row>
    <row r="51" spans="1:7" ht="12" x14ac:dyDescent="0.2">
      <c r="A51" s="8"/>
      <c r="B51" s="52" t="s">
        <v>57</v>
      </c>
      <c r="C51" s="53"/>
      <c r="D51" s="53"/>
      <c r="E51" s="53"/>
      <c r="F51" s="54"/>
      <c r="G51" s="55" t="s">
        <v>56</v>
      </c>
    </row>
    <row r="52" spans="1:7" ht="24" x14ac:dyDescent="0.2">
      <c r="A52" s="9" t="s">
        <v>51</v>
      </c>
      <c r="B52" s="36" t="s">
        <v>52</v>
      </c>
      <c r="C52" s="36" t="s">
        <v>117</v>
      </c>
      <c r="D52" s="36" t="s">
        <v>53</v>
      </c>
      <c r="E52" s="36" t="s">
        <v>54</v>
      </c>
      <c r="F52" s="36" t="s">
        <v>55</v>
      </c>
      <c r="G52" s="56"/>
    </row>
    <row r="53" spans="1:7" ht="12" x14ac:dyDescent="0.2">
      <c r="A53" s="10"/>
      <c r="B53" s="37">
        <v>1</v>
      </c>
      <c r="C53" s="37">
        <v>2</v>
      </c>
      <c r="D53" s="37" t="s">
        <v>118</v>
      </c>
      <c r="E53" s="37">
        <v>4</v>
      </c>
      <c r="F53" s="37">
        <v>5</v>
      </c>
      <c r="G53" s="37" t="s">
        <v>119</v>
      </c>
    </row>
    <row r="54" spans="1:7" ht="22.8" x14ac:dyDescent="0.2">
      <c r="A54" s="38" t="s">
        <v>12</v>
      </c>
      <c r="B54" s="39">
        <v>1103361.75</v>
      </c>
      <c r="C54" s="39">
        <v>0</v>
      </c>
      <c r="D54" s="39">
        <f t="shared" ref="D54:D60" si="50">B54+C54</f>
        <v>1103361.75</v>
      </c>
      <c r="E54" s="39">
        <v>0</v>
      </c>
      <c r="F54" s="39">
        <v>0</v>
      </c>
      <c r="G54" s="39">
        <f t="shared" ref="G54:G60" si="51">D54-E54</f>
        <v>1103361.75</v>
      </c>
    </row>
    <row r="55" spans="1:7" ht="11.4" x14ac:dyDescent="0.2">
      <c r="A55" s="38" t="s">
        <v>11</v>
      </c>
      <c r="B55" s="39">
        <v>0</v>
      </c>
      <c r="C55" s="39">
        <v>0</v>
      </c>
      <c r="D55" s="39">
        <f t="shared" si="50"/>
        <v>0</v>
      </c>
      <c r="E55" s="39">
        <v>0</v>
      </c>
      <c r="F55" s="39">
        <v>0</v>
      </c>
      <c r="G55" s="39">
        <f t="shared" si="51"/>
        <v>0</v>
      </c>
    </row>
    <row r="56" spans="1:7" ht="22.8" x14ac:dyDescent="0.2">
      <c r="A56" s="38" t="s">
        <v>13</v>
      </c>
      <c r="B56" s="39">
        <v>0</v>
      </c>
      <c r="C56" s="39">
        <v>0</v>
      </c>
      <c r="D56" s="39">
        <f t="shared" si="50"/>
        <v>0</v>
      </c>
      <c r="E56" s="39">
        <v>0</v>
      </c>
      <c r="F56" s="39">
        <v>0</v>
      </c>
      <c r="G56" s="39">
        <f t="shared" si="51"/>
        <v>0</v>
      </c>
    </row>
    <row r="57" spans="1:7" ht="22.8" x14ac:dyDescent="0.2">
      <c r="A57" s="38" t="s">
        <v>25</v>
      </c>
      <c r="B57" s="39">
        <v>0</v>
      </c>
      <c r="C57" s="39">
        <v>0</v>
      </c>
      <c r="D57" s="39">
        <f t="shared" si="50"/>
        <v>0</v>
      </c>
      <c r="E57" s="39">
        <v>0</v>
      </c>
      <c r="F57" s="39">
        <v>0</v>
      </c>
      <c r="G57" s="39">
        <f t="shared" si="51"/>
        <v>0</v>
      </c>
    </row>
    <row r="58" spans="1:7" ht="11.25" customHeight="1" x14ac:dyDescent="0.2">
      <c r="A58" s="38" t="s">
        <v>26</v>
      </c>
      <c r="B58" s="39">
        <v>0</v>
      </c>
      <c r="C58" s="39">
        <v>0</v>
      </c>
      <c r="D58" s="39">
        <f t="shared" si="50"/>
        <v>0</v>
      </c>
      <c r="E58" s="39">
        <v>0</v>
      </c>
      <c r="F58" s="39">
        <v>0</v>
      </c>
      <c r="G58" s="39">
        <f t="shared" si="51"/>
        <v>0</v>
      </c>
    </row>
    <row r="59" spans="1:7" ht="22.8" x14ac:dyDescent="0.2">
      <c r="A59" s="38" t="s">
        <v>128</v>
      </c>
      <c r="B59" s="39">
        <v>0</v>
      </c>
      <c r="C59" s="39">
        <v>0</v>
      </c>
      <c r="D59" s="39">
        <f t="shared" si="50"/>
        <v>0</v>
      </c>
      <c r="E59" s="39">
        <v>0</v>
      </c>
      <c r="F59" s="39">
        <v>0</v>
      </c>
      <c r="G59" s="39">
        <f t="shared" si="51"/>
        <v>0</v>
      </c>
    </row>
    <row r="60" spans="1:7" ht="22.8" x14ac:dyDescent="0.2">
      <c r="A60" s="38" t="s">
        <v>14</v>
      </c>
      <c r="B60" s="39">
        <v>0</v>
      </c>
      <c r="C60" s="39">
        <v>0</v>
      </c>
      <c r="D60" s="39">
        <f t="shared" si="50"/>
        <v>0</v>
      </c>
      <c r="E60" s="39">
        <v>0</v>
      </c>
      <c r="F60" s="39">
        <v>0</v>
      </c>
      <c r="G60" s="39">
        <f t="shared" si="51"/>
        <v>0</v>
      </c>
    </row>
    <row r="61" spans="1:7" ht="12" x14ac:dyDescent="0.25">
      <c r="A61" s="40" t="s">
        <v>50</v>
      </c>
      <c r="B61" s="41">
        <f t="shared" ref="B61:G61" si="52">SUM(B54:B60)</f>
        <v>1103361.75</v>
      </c>
      <c r="C61" s="41">
        <f t="shared" si="52"/>
        <v>0</v>
      </c>
      <c r="D61" s="41">
        <f t="shared" si="52"/>
        <v>1103361.75</v>
      </c>
      <c r="E61" s="41">
        <f t="shared" si="52"/>
        <v>0</v>
      </c>
      <c r="F61" s="41">
        <f t="shared" si="52"/>
        <v>0</v>
      </c>
      <c r="G61" s="41">
        <f t="shared" si="52"/>
        <v>1103361.75</v>
      </c>
    </row>
    <row r="62" spans="1:7" x14ac:dyDescent="0.2">
      <c r="A62" s="1" t="s">
        <v>120</v>
      </c>
    </row>
    <row r="67" spans="1:6" x14ac:dyDescent="0.2">
      <c r="A67" s="11" t="s">
        <v>164</v>
      </c>
      <c r="D67" s="51" t="s">
        <v>165</v>
      </c>
      <c r="E67" s="51"/>
      <c r="F67" s="51"/>
    </row>
    <row r="68" spans="1:6" ht="13.2" x14ac:dyDescent="0.25">
      <c r="A68" s="12" t="s">
        <v>166</v>
      </c>
      <c r="B68" s="13"/>
      <c r="C68" s="14"/>
      <c r="D68" s="42" t="s">
        <v>167</v>
      </c>
      <c r="E68" s="42"/>
      <c r="F68" s="42"/>
    </row>
    <row r="69" spans="1:6" ht="13.2" x14ac:dyDescent="0.25">
      <c r="A69" s="12" t="s">
        <v>168</v>
      </c>
      <c r="B69" s="13"/>
      <c r="C69" s="13"/>
      <c r="D69" s="42" t="s">
        <v>169</v>
      </c>
      <c r="E69" s="42"/>
      <c r="F69" s="42"/>
    </row>
  </sheetData>
  <sheetProtection formatCells="0" formatColumns="0" formatRows="0" insertRows="0" deleteRows="0" autoFilter="0"/>
  <mergeCells count="14">
    <mergeCell ref="B2:F2"/>
    <mergeCell ref="G2:G3"/>
    <mergeCell ref="A1:G1"/>
    <mergeCell ref="A39:G39"/>
    <mergeCell ref="A2:A4"/>
    <mergeCell ref="B40:F40"/>
    <mergeCell ref="G40:G41"/>
    <mergeCell ref="A50:G50"/>
    <mergeCell ref="A40:A42"/>
    <mergeCell ref="D67:F67"/>
    <mergeCell ref="D68:F68"/>
    <mergeCell ref="D69:F69"/>
    <mergeCell ref="B51:F51"/>
    <mergeCell ref="G51:G52"/>
  </mergeCells>
  <printOptions horizontalCentered="1"/>
  <pageMargins left="0.31496062992125984" right="0.11811023622047245" top="0.74803149606299213" bottom="0.74803149606299213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9"/>
  <sheetViews>
    <sheetView showGridLines="0" tabSelected="1" workbookViewId="0">
      <selection activeCell="A3" sqref="A3"/>
    </sheetView>
  </sheetViews>
  <sheetFormatPr baseColWidth="10" defaultColWidth="12" defaultRowHeight="10.199999999999999" x14ac:dyDescent="0.2"/>
  <cols>
    <col min="1" max="1" width="65.140625" style="1" customWidth="1"/>
    <col min="2" max="2" width="19.7109375" style="1" bestFit="1" customWidth="1"/>
    <col min="3" max="3" width="18.28515625" style="1" customWidth="1"/>
    <col min="4" max="4" width="19.7109375" style="1" bestFit="1" customWidth="1"/>
    <col min="5" max="5" width="17.7109375" style="1" bestFit="1" customWidth="1"/>
    <col min="6" max="6" width="18.28515625" style="1" customWidth="1"/>
    <col min="7" max="7" width="19.7109375" style="1" bestFit="1" customWidth="1"/>
    <col min="8" max="16384" width="12" style="1"/>
  </cols>
  <sheetData>
    <row r="1" spans="1:7" ht="50.1" customHeight="1" x14ac:dyDescent="0.2">
      <c r="A1" s="45" t="s">
        <v>163</v>
      </c>
      <c r="B1" s="43"/>
      <c r="C1" s="43"/>
      <c r="D1" s="43"/>
      <c r="E1" s="43"/>
      <c r="F1" s="43"/>
      <c r="G1" s="44"/>
    </row>
    <row r="2" spans="1:7" ht="13.2" x14ac:dyDescent="0.2">
      <c r="A2" s="8"/>
      <c r="B2" s="45" t="s">
        <v>57</v>
      </c>
      <c r="C2" s="43"/>
      <c r="D2" s="43"/>
      <c r="E2" s="43"/>
      <c r="F2" s="44"/>
      <c r="G2" s="46" t="s">
        <v>56</v>
      </c>
    </row>
    <row r="3" spans="1:7" ht="24.9" customHeight="1" x14ac:dyDescent="0.2">
      <c r="A3" s="9" t="s">
        <v>51</v>
      </c>
      <c r="B3" s="15" t="s">
        <v>52</v>
      </c>
      <c r="C3" s="15" t="s">
        <v>117</v>
      </c>
      <c r="D3" s="15" t="s">
        <v>53</v>
      </c>
      <c r="E3" s="15" t="s">
        <v>54</v>
      </c>
      <c r="F3" s="15" t="s">
        <v>55</v>
      </c>
      <c r="G3" s="47"/>
    </row>
    <row r="4" spans="1:7" ht="13.2" x14ac:dyDescent="0.2">
      <c r="A4" s="10"/>
      <c r="B4" s="16">
        <v>1</v>
      </c>
      <c r="C4" s="16">
        <v>2</v>
      </c>
      <c r="D4" s="16" t="s">
        <v>118</v>
      </c>
      <c r="E4" s="16">
        <v>4</v>
      </c>
      <c r="F4" s="16">
        <v>5</v>
      </c>
      <c r="G4" s="16" t="s">
        <v>119</v>
      </c>
    </row>
    <row r="5" spans="1:7" ht="13.2" x14ac:dyDescent="0.25">
      <c r="A5" s="34" t="s">
        <v>15</v>
      </c>
      <c r="B5" s="21">
        <f t="shared" ref="B5:G5" si="0">SUM(B6:B13)</f>
        <v>508958731.5</v>
      </c>
      <c r="C5" s="21">
        <f t="shared" si="0"/>
        <v>76124250.709999993</v>
      </c>
      <c r="D5" s="21">
        <f t="shared" si="0"/>
        <v>585082982.21000004</v>
      </c>
      <c r="E5" s="21">
        <f t="shared" si="0"/>
        <v>102572966.53</v>
      </c>
      <c r="F5" s="21">
        <f t="shared" si="0"/>
        <v>102729436.17999999</v>
      </c>
      <c r="G5" s="21">
        <f t="shared" si="0"/>
        <v>482510015.68000001</v>
      </c>
    </row>
    <row r="6" spans="1:7" ht="13.2" x14ac:dyDescent="0.25">
      <c r="A6" s="35" t="s">
        <v>40</v>
      </c>
      <c r="B6" s="20">
        <v>16243494.25</v>
      </c>
      <c r="C6" s="20">
        <v>0</v>
      </c>
      <c r="D6" s="20">
        <f>B6+C6</f>
        <v>16243494.25</v>
      </c>
      <c r="E6" s="20">
        <v>2634613.7400000002</v>
      </c>
      <c r="F6" s="20">
        <v>2500123.94</v>
      </c>
      <c r="G6" s="20">
        <f>D6-E6</f>
        <v>13608880.51</v>
      </c>
    </row>
    <row r="7" spans="1:7" ht="13.2" x14ac:dyDescent="0.25">
      <c r="A7" s="35" t="s">
        <v>16</v>
      </c>
      <c r="B7" s="20">
        <v>943206.68</v>
      </c>
      <c r="C7" s="20">
        <v>0</v>
      </c>
      <c r="D7" s="20">
        <f t="shared" ref="D7:D13" si="1">B7+C7</f>
        <v>943206.68</v>
      </c>
      <c r="E7" s="20">
        <v>158909.39000000001</v>
      </c>
      <c r="F7" s="20">
        <v>153099.39000000001</v>
      </c>
      <c r="G7" s="20">
        <f t="shared" ref="G7:G13" si="2">D7-E7</f>
        <v>784297.29</v>
      </c>
    </row>
    <row r="8" spans="1:7" ht="13.2" x14ac:dyDescent="0.25">
      <c r="A8" s="35" t="s">
        <v>122</v>
      </c>
      <c r="B8" s="20">
        <v>76527447.519999996</v>
      </c>
      <c r="C8" s="20">
        <v>19358503.399999999</v>
      </c>
      <c r="D8" s="20">
        <f t="shared" si="1"/>
        <v>95885950.919999987</v>
      </c>
      <c r="E8" s="20">
        <v>11219281.289999999</v>
      </c>
      <c r="F8" s="20">
        <v>12470667.9</v>
      </c>
      <c r="G8" s="20">
        <f t="shared" si="2"/>
        <v>84666669.629999995</v>
      </c>
    </row>
    <row r="9" spans="1:7" ht="13.2" x14ac:dyDescent="0.25">
      <c r="A9" s="35" t="s">
        <v>3</v>
      </c>
      <c r="B9" s="20">
        <v>0</v>
      </c>
      <c r="C9" s="20">
        <v>0</v>
      </c>
      <c r="D9" s="20">
        <f t="shared" si="1"/>
        <v>0</v>
      </c>
      <c r="E9" s="20">
        <v>0</v>
      </c>
      <c r="F9" s="20">
        <v>0</v>
      </c>
      <c r="G9" s="20">
        <f t="shared" si="2"/>
        <v>0</v>
      </c>
    </row>
    <row r="10" spans="1:7" ht="13.2" x14ac:dyDescent="0.25">
      <c r="A10" s="35" t="s">
        <v>22</v>
      </c>
      <c r="B10" s="20">
        <v>109188801.06999999</v>
      </c>
      <c r="C10" s="20">
        <v>12473741.619999999</v>
      </c>
      <c r="D10" s="20">
        <f t="shared" si="1"/>
        <v>121662542.69</v>
      </c>
      <c r="E10" s="20">
        <v>11070332.810000001</v>
      </c>
      <c r="F10" s="20">
        <v>11039880.34</v>
      </c>
      <c r="G10" s="20">
        <f t="shared" si="2"/>
        <v>110592209.88</v>
      </c>
    </row>
    <row r="11" spans="1:7" ht="13.2" x14ac:dyDescent="0.25">
      <c r="A11" s="35" t="s">
        <v>17</v>
      </c>
      <c r="B11" s="20">
        <v>0</v>
      </c>
      <c r="C11" s="20">
        <v>0</v>
      </c>
      <c r="D11" s="20">
        <f t="shared" si="1"/>
        <v>0</v>
      </c>
      <c r="E11" s="20">
        <v>0</v>
      </c>
      <c r="F11" s="20">
        <v>0</v>
      </c>
      <c r="G11" s="20">
        <f t="shared" si="2"/>
        <v>0</v>
      </c>
    </row>
    <row r="12" spans="1:7" ht="13.2" x14ac:dyDescent="0.25">
      <c r="A12" s="35" t="s">
        <v>41</v>
      </c>
      <c r="B12" s="20">
        <v>215479099.37</v>
      </c>
      <c r="C12" s="20">
        <v>43920566.689999998</v>
      </c>
      <c r="D12" s="20">
        <f t="shared" si="1"/>
        <v>259399666.06</v>
      </c>
      <c r="E12" s="20">
        <v>61382184.450000003</v>
      </c>
      <c r="F12" s="20">
        <v>61213559.5</v>
      </c>
      <c r="G12" s="20">
        <f t="shared" si="2"/>
        <v>198017481.61000001</v>
      </c>
    </row>
    <row r="13" spans="1:7" ht="13.2" x14ac:dyDescent="0.25">
      <c r="A13" s="35" t="s">
        <v>18</v>
      </c>
      <c r="B13" s="20">
        <v>90576682.609999999</v>
      </c>
      <c r="C13" s="20">
        <v>371439</v>
      </c>
      <c r="D13" s="20">
        <f t="shared" si="1"/>
        <v>90948121.609999999</v>
      </c>
      <c r="E13" s="20">
        <v>16107644.85</v>
      </c>
      <c r="F13" s="20">
        <v>15352105.109999999</v>
      </c>
      <c r="G13" s="20">
        <f t="shared" si="2"/>
        <v>74840476.760000005</v>
      </c>
    </row>
    <row r="14" spans="1:7" ht="13.2" x14ac:dyDescent="0.25">
      <c r="A14" s="34" t="s">
        <v>19</v>
      </c>
      <c r="B14" s="21">
        <f t="shared" ref="B14:G14" si="3">SUM(B15:B21)</f>
        <v>384962962.44</v>
      </c>
      <c r="C14" s="21">
        <f t="shared" si="3"/>
        <v>343140838.83000004</v>
      </c>
      <c r="D14" s="21">
        <f t="shared" si="3"/>
        <v>728103801.26999998</v>
      </c>
      <c r="E14" s="21">
        <f t="shared" si="3"/>
        <v>201630275.53</v>
      </c>
      <c r="F14" s="21">
        <f t="shared" si="3"/>
        <v>188774447.97</v>
      </c>
      <c r="G14" s="21">
        <f t="shared" si="3"/>
        <v>526473525.74000001</v>
      </c>
    </row>
    <row r="15" spans="1:7" ht="13.2" x14ac:dyDescent="0.25">
      <c r="A15" s="35" t="s">
        <v>42</v>
      </c>
      <c r="B15" s="20">
        <v>0</v>
      </c>
      <c r="C15" s="20">
        <v>20600407.379999999</v>
      </c>
      <c r="D15" s="20">
        <f>B15+C15</f>
        <v>20600407.379999999</v>
      </c>
      <c r="E15" s="20">
        <v>11444301.789999999</v>
      </c>
      <c r="F15" s="20">
        <v>11444301.789999999</v>
      </c>
      <c r="G15" s="20">
        <f t="shared" ref="G15:G21" si="4">D15-E15</f>
        <v>9156105.5899999999</v>
      </c>
    </row>
    <row r="16" spans="1:7" ht="13.2" x14ac:dyDescent="0.25">
      <c r="A16" s="35" t="s">
        <v>27</v>
      </c>
      <c r="B16" s="20">
        <v>372500478.38</v>
      </c>
      <c r="C16" s="20">
        <v>297037245.10000002</v>
      </c>
      <c r="D16" s="20">
        <f t="shared" ref="D16:D21" si="5">B16+C16</f>
        <v>669537723.48000002</v>
      </c>
      <c r="E16" s="20">
        <v>170191480.06</v>
      </c>
      <c r="F16" s="20">
        <v>157907327.63</v>
      </c>
      <c r="G16" s="20">
        <f t="shared" si="4"/>
        <v>499346243.42000002</v>
      </c>
    </row>
    <row r="17" spans="1:7" ht="13.2" x14ac:dyDescent="0.25">
      <c r="A17" s="35" t="s">
        <v>20</v>
      </c>
      <c r="B17" s="20">
        <v>0</v>
      </c>
      <c r="C17" s="20">
        <v>0</v>
      </c>
      <c r="D17" s="20">
        <f t="shared" si="5"/>
        <v>0</v>
      </c>
      <c r="E17" s="20">
        <v>0</v>
      </c>
      <c r="F17" s="20">
        <v>0</v>
      </c>
      <c r="G17" s="20">
        <f t="shared" si="4"/>
        <v>0</v>
      </c>
    </row>
    <row r="18" spans="1:7" ht="13.2" x14ac:dyDescent="0.25">
      <c r="A18" s="35" t="s">
        <v>43</v>
      </c>
      <c r="B18" s="20">
        <v>12462484.060000001</v>
      </c>
      <c r="C18" s="20">
        <v>25503186.350000001</v>
      </c>
      <c r="D18" s="20">
        <f t="shared" si="5"/>
        <v>37965670.410000004</v>
      </c>
      <c r="E18" s="20">
        <v>19994493.68</v>
      </c>
      <c r="F18" s="20">
        <v>19422818.550000001</v>
      </c>
      <c r="G18" s="20">
        <f t="shared" si="4"/>
        <v>17971176.730000004</v>
      </c>
    </row>
    <row r="19" spans="1:7" ht="13.2" x14ac:dyDescent="0.25">
      <c r="A19" s="35" t="s">
        <v>44</v>
      </c>
      <c r="B19" s="20">
        <v>0</v>
      </c>
      <c r="C19" s="20">
        <v>0</v>
      </c>
      <c r="D19" s="20">
        <f t="shared" si="5"/>
        <v>0</v>
      </c>
      <c r="E19" s="20">
        <v>0</v>
      </c>
      <c r="F19" s="20">
        <v>0</v>
      </c>
      <c r="G19" s="20">
        <f t="shared" si="4"/>
        <v>0</v>
      </c>
    </row>
    <row r="20" spans="1:7" ht="13.2" x14ac:dyDescent="0.25">
      <c r="A20" s="35" t="s">
        <v>45</v>
      </c>
      <c r="B20" s="20">
        <v>0</v>
      </c>
      <c r="C20" s="20">
        <v>0</v>
      </c>
      <c r="D20" s="20">
        <f t="shared" si="5"/>
        <v>0</v>
      </c>
      <c r="E20" s="20">
        <v>0</v>
      </c>
      <c r="F20" s="20">
        <v>0</v>
      </c>
      <c r="G20" s="20">
        <f t="shared" si="4"/>
        <v>0</v>
      </c>
    </row>
    <row r="21" spans="1:7" ht="13.2" x14ac:dyDescent="0.25">
      <c r="A21" s="35" t="s">
        <v>4</v>
      </c>
      <c r="B21" s="20">
        <v>0</v>
      </c>
      <c r="C21" s="20">
        <v>0</v>
      </c>
      <c r="D21" s="20">
        <f t="shared" si="5"/>
        <v>0</v>
      </c>
      <c r="E21" s="20">
        <v>0</v>
      </c>
      <c r="F21" s="20">
        <v>0</v>
      </c>
      <c r="G21" s="20">
        <f t="shared" si="4"/>
        <v>0</v>
      </c>
    </row>
    <row r="22" spans="1:7" ht="13.2" x14ac:dyDescent="0.25">
      <c r="A22" s="34" t="s">
        <v>46</v>
      </c>
      <c r="B22" s="21">
        <f t="shared" ref="B22:G22" si="6">SUM(B23:B31)</f>
        <v>122672940.2</v>
      </c>
      <c r="C22" s="21">
        <f t="shared" si="6"/>
        <v>20914220.829999998</v>
      </c>
      <c r="D22" s="21">
        <f t="shared" si="6"/>
        <v>143587161.03</v>
      </c>
      <c r="E22" s="21">
        <f t="shared" si="6"/>
        <v>28028803.009999998</v>
      </c>
      <c r="F22" s="21">
        <f t="shared" si="6"/>
        <v>27952093.669999998</v>
      </c>
      <c r="G22" s="21">
        <f t="shared" si="6"/>
        <v>115558358.02</v>
      </c>
    </row>
    <row r="23" spans="1:7" ht="26.4" x14ac:dyDescent="0.25">
      <c r="A23" s="35" t="s">
        <v>28</v>
      </c>
      <c r="B23" s="20">
        <v>41352497.710000001</v>
      </c>
      <c r="C23" s="20">
        <v>74746</v>
      </c>
      <c r="D23" s="20">
        <f>B23+C23</f>
        <v>41427243.710000001</v>
      </c>
      <c r="E23" s="20">
        <v>4858565.49</v>
      </c>
      <c r="F23" s="20">
        <v>6654792.9800000004</v>
      </c>
      <c r="G23" s="20">
        <f t="shared" ref="G23:G31" si="7">D23-E23</f>
        <v>36568678.219999999</v>
      </c>
    </row>
    <row r="24" spans="1:7" ht="13.2" x14ac:dyDescent="0.25">
      <c r="A24" s="35" t="s">
        <v>23</v>
      </c>
      <c r="B24" s="20">
        <v>0</v>
      </c>
      <c r="C24" s="20">
        <v>0</v>
      </c>
      <c r="D24" s="20">
        <f t="shared" ref="D24:D31" si="8">B24+C24</f>
        <v>0</v>
      </c>
      <c r="E24" s="20">
        <v>0</v>
      </c>
      <c r="F24" s="20">
        <v>0</v>
      </c>
      <c r="G24" s="20">
        <f t="shared" si="7"/>
        <v>0</v>
      </c>
    </row>
    <row r="25" spans="1:7" ht="13.2" x14ac:dyDescent="0.25">
      <c r="A25" s="35" t="s">
        <v>29</v>
      </c>
      <c r="B25" s="20">
        <v>0</v>
      </c>
      <c r="C25" s="20">
        <v>3800000</v>
      </c>
      <c r="D25" s="20">
        <f t="shared" si="8"/>
        <v>3800000</v>
      </c>
      <c r="E25" s="20">
        <v>0</v>
      </c>
      <c r="F25" s="20">
        <v>0</v>
      </c>
      <c r="G25" s="20">
        <f t="shared" si="7"/>
        <v>3800000</v>
      </c>
    </row>
    <row r="26" spans="1:7" ht="13.2" x14ac:dyDescent="0.25">
      <c r="A26" s="35" t="s">
        <v>47</v>
      </c>
      <c r="B26" s="20">
        <v>0</v>
      </c>
      <c r="C26" s="20">
        <v>0</v>
      </c>
      <c r="D26" s="20">
        <f t="shared" si="8"/>
        <v>0</v>
      </c>
      <c r="E26" s="20">
        <v>0</v>
      </c>
      <c r="F26" s="20">
        <v>0</v>
      </c>
      <c r="G26" s="20">
        <f t="shared" si="7"/>
        <v>0</v>
      </c>
    </row>
    <row r="27" spans="1:7" ht="13.2" x14ac:dyDescent="0.25">
      <c r="A27" s="35" t="s">
        <v>21</v>
      </c>
      <c r="B27" s="20">
        <v>21509594.109999999</v>
      </c>
      <c r="C27" s="20">
        <v>26094</v>
      </c>
      <c r="D27" s="20">
        <f t="shared" si="8"/>
        <v>21535688.109999999</v>
      </c>
      <c r="E27" s="20">
        <v>2657441.3199999998</v>
      </c>
      <c r="F27" s="20">
        <v>1912698.25</v>
      </c>
      <c r="G27" s="20">
        <f t="shared" si="7"/>
        <v>18878246.789999999</v>
      </c>
    </row>
    <row r="28" spans="1:7" ht="13.2" x14ac:dyDescent="0.25">
      <c r="A28" s="35" t="s">
        <v>5</v>
      </c>
      <c r="B28" s="20">
        <v>0</v>
      </c>
      <c r="C28" s="20">
        <v>0</v>
      </c>
      <c r="D28" s="20">
        <f t="shared" si="8"/>
        <v>0</v>
      </c>
      <c r="E28" s="20">
        <v>0</v>
      </c>
      <c r="F28" s="20">
        <v>0</v>
      </c>
      <c r="G28" s="20">
        <f t="shared" si="7"/>
        <v>0</v>
      </c>
    </row>
    <row r="29" spans="1:7" ht="13.2" x14ac:dyDescent="0.25">
      <c r="A29" s="35" t="s">
        <v>6</v>
      </c>
      <c r="B29" s="20">
        <v>47037728.490000002</v>
      </c>
      <c r="C29" s="20">
        <v>16413383.59</v>
      </c>
      <c r="D29" s="20">
        <f t="shared" si="8"/>
        <v>63451112.079999998</v>
      </c>
      <c r="E29" s="20">
        <v>17953460.489999998</v>
      </c>
      <c r="F29" s="20">
        <v>17735048.289999999</v>
      </c>
      <c r="G29" s="20">
        <f t="shared" si="7"/>
        <v>45497651.590000004</v>
      </c>
    </row>
    <row r="30" spans="1:7" ht="13.2" x14ac:dyDescent="0.25">
      <c r="A30" s="35" t="s">
        <v>48</v>
      </c>
      <c r="B30" s="20">
        <v>12773119.890000001</v>
      </c>
      <c r="C30" s="20">
        <v>599997.24</v>
      </c>
      <c r="D30" s="20">
        <f t="shared" si="8"/>
        <v>13373117.130000001</v>
      </c>
      <c r="E30" s="20">
        <v>2559335.71</v>
      </c>
      <c r="F30" s="20">
        <v>1649554.15</v>
      </c>
      <c r="G30" s="20">
        <f t="shared" si="7"/>
        <v>10813781.420000002</v>
      </c>
    </row>
    <row r="31" spans="1:7" ht="13.2" x14ac:dyDescent="0.25">
      <c r="A31" s="35" t="s">
        <v>30</v>
      </c>
      <c r="B31" s="20">
        <v>0</v>
      </c>
      <c r="C31" s="20">
        <v>0</v>
      </c>
      <c r="D31" s="20">
        <f t="shared" si="8"/>
        <v>0</v>
      </c>
      <c r="E31" s="20">
        <v>0</v>
      </c>
      <c r="F31" s="20">
        <v>0</v>
      </c>
      <c r="G31" s="20">
        <f t="shared" si="7"/>
        <v>0</v>
      </c>
    </row>
    <row r="32" spans="1:7" ht="13.2" x14ac:dyDescent="0.25">
      <c r="A32" s="34" t="s">
        <v>31</v>
      </c>
      <c r="B32" s="21">
        <f t="shared" ref="B32:G32" si="9">SUM(B33:B36)</f>
        <v>77843507.370000005</v>
      </c>
      <c r="C32" s="21">
        <f t="shared" si="9"/>
        <v>0</v>
      </c>
      <c r="D32" s="21">
        <f t="shared" si="9"/>
        <v>77843507.370000005</v>
      </c>
      <c r="E32" s="21">
        <f t="shared" si="9"/>
        <v>17671258.140000001</v>
      </c>
      <c r="F32" s="21">
        <f t="shared" si="9"/>
        <v>17671258.140000001</v>
      </c>
      <c r="G32" s="21">
        <f t="shared" si="9"/>
        <v>60172249.230000004</v>
      </c>
    </row>
    <row r="33" spans="1:7" ht="26.4" x14ac:dyDescent="0.25">
      <c r="A33" s="35" t="s">
        <v>49</v>
      </c>
      <c r="B33" s="20">
        <v>0</v>
      </c>
      <c r="C33" s="20">
        <v>0</v>
      </c>
      <c r="D33" s="20">
        <f>B33+C33</f>
        <v>0</v>
      </c>
      <c r="E33" s="20">
        <v>0</v>
      </c>
      <c r="F33" s="20">
        <v>0</v>
      </c>
      <c r="G33" s="20">
        <f t="shared" ref="G33:G36" si="10">D33-E33</f>
        <v>0</v>
      </c>
    </row>
    <row r="34" spans="1:7" ht="11.25" customHeight="1" x14ac:dyDescent="0.25">
      <c r="A34" s="35" t="s">
        <v>24</v>
      </c>
      <c r="B34" s="20">
        <v>77843507.370000005</v>
      </c>
      <c r="C34" s="20">
        <v>0</v>
      </c>
      <c r="D34" s="20">
        <f t="shared" ref="D34:D36" si="11">B34+C34</f>
        <v>77843507.370000005</v>
      </c>
      <c r="E34" s="20">
        <v>17671258.140000001</v>
      </c>
      <c r="F34" s="20">
        <v>17671258.140000001</v>
      </c>
      <c r="G34" s="20">
        <f t="shared" si="10"/>
        <v>60172249.230000004</v>
      </c>
    </row>
    <row r="35" spans="1:7" ht="13.2" x14ac:dyDescent="0.25">
      <c r="A35" s="35" t="s">
        <v>32</v>
      </c>
      <c r="B35" s="20">
        <v>0</v>
      </c>
      <c r="C35" s="20">
        <v>0</v>
      </c>
      <c r="D35" s="20">
        <f t="shared" si="11"/>
        <v>0</v>
      </c>
      <c r="E35" s="20">
        <v>0</v>
      </c>
      <c r="F35" s="20">
        <v>0</v>
      </c>
      <c r="G35" s="20">
        <f t="shared" si="10"/>
        <v>0</v>
      </c>
    </row>
    <row r="36" spans="1:7" ht="13.2" x14ac:dyDescent="0.25">
      <c r="A36" s="35" t="s">
        <v>7</v>
      </c>
      <c r="B36" s="20">
        <v>0</v>
      </c>
      <c r="C36" s="20">
        <v>0</v>
      </c>
      <c r="D36" s="20">
        <f t="shared" si="11"/>
        <v>0</v>
      </c>
      <c r="E36" s="20">
        <v>0</v>
      </c>
      <c r="F36" s="20">
        <v>0</v>
      </c>
      <c r="G36" s="20">
        <f t="shared" si="10"/>
        <v>0</v>
      </c>
    </row>
    <row r="37" spans="1:7" ht="13.2" x14ac:dyDescent="0.25">
      <c r="A37" s="32" t="s">
        <v>50</v>
      </c>
      <c r="B37" s="33">
        <f t="shared" ref="B37:G37" si="12">SUM(B32+B22+B14+B5)</f>
        <v>1094438141.51</v>
      </c>
      <c r="C37" s="33">
        <f t="shared" si="12"/>
        <v>440179310.37</v>
      </c>
      <c r="D37" s="33">
        <f t="shared" si="12"/>
        <v>1534617451.8800001</v>
      </c>
      <c r="E37" s="33">
        <f t="shared" si="12"/>
        <v>349903303.21000004</v>
      </c>
      <c r="F37" s="33">
        <f t="shared" si="12"/>
        <v>337127235.95999998</v>
      </c>
      <c r="G37" s="33">
        <f t="shared" si="12"/>
        <v>1184714148.6700001</v>
      </c>
    </row>
    <row r="39" spans="1:7" x14ac:dyDescent="0.2">
      <c r="A39" s="1" t="s">
        <v>120</v>
      </c>
    </row>
    <row r="47" spans="1:7" x14ac:dyDescent="0.2">
      <c r="A47" s="11" t="s">
        <v>164</v>
      </c>
      <c r="D47" s="51" t="s">
        <v>165</v>
      </c>
      <c r="E47" s="51"/>
      <c r="F47" s="51"/>
    </row>
    <row r="48" spans="1:7" ht="13.2" x14ac:dyDescent="0.25">
      <c r="A48" s="12" t="s">
        <v>166</v>
      </c>
      <c r="B48" s="13"/>
      <c r="C48" s="14"/>
      <c r="D48" s="42" t="s">
        <v>167</v>
      </c>
      <c r="E48" s="42"/>
      <c r="F48" s="42"/>
    </row>
    <row r="49" spans="1:6" ht="13.2" x14ac:dyDescent="0.25">
      <c r="A49" s="12" t="s">
        <v>168</v>
      </c>
      <c r="B49" s="13"/>
      <c r="C49" s="13"/>
      <c r="D49" s="42" t="s">
        <v>169</v>
      </c>
      <c r="E49" s="42"/>
      <c r="F49" s="42"/>
    </row>
  </sheetData>
  <sheetProtection formatCells="0" formatColumns="0" formatRows="0" autoFilter="0"/>
  <mergeCells count="6">
    <mergeCell ref="D48:F48"/>
    <mergeCell ref="D49:F49"/>
    <mergeCell ref="B2:F2"/>
    <mergeCell ref="G2:G3"/>
    <mergeCell ref="A1:G1"/>
    <mergeCell ref="D47:F47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Ma. Mercedes Rangel Gallardo</cp:lastModifiedBy>
  <cp:lastPrinted>2024-04-30T21:21:59Z</cp:lastPrinted>
  <dcterms:created xsi:type="dcterms:W3CDTF">2014-02-10T03:37:14Z</dcterms:created>
  <dcterms:modified xsi:type="dcterms:W3CDTF">2024-05-01T01:04:33Z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